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irsch\Desktop\"/>
    </mc:Choice>
  </mc:AlternateContent>
  <bookViews>
    <workbookView xWindow="120" yWindow="60" windowWidth="27420" windowHeight="12165" firstSheet="1" activeTab="1"/>
  </bookViews>
  <sheets>
    <sheet name="Acerno_Cache_XXXXX" sheetId="15" state="veryHidden" r:id="rId1"/>
    <sheet name="TAI FY50-16" sheetId="14" r:id="rId2"/>
  </sheets>
  <calcPr calcId="162913" calcOnSave="0"/>
</workbook>
</file>

<file path=xl/calcChain.xml><?xml version="1.0" encoding="utf-8"?>
<calcChain xmlns="http://schemas.openxmlformats.org/spreadsheetml/2006/main">
  <c r="BP1028" i="14" l="1"/>
  <c r="BP1027" i="14"/>
  <c r="BP1026" i="14"/>
  <c r="BP1521" i="14"/>
  <c r="BP1029" i="14"/>
  <c r="BP861" i="14"/>
  <c r="BP631" i="14"/>
  <c r="BP531" i="14"/>
  <c r="BP426" i="14"/>
  <c r="BP219" i="14"/>
  <c r="BP218" i="14"/>
  <c r="BP217" i="14"/>
  <c r="BP216" i="14"/>
  <c r="BP214" i="14"/>
  <c r="BP213" i="14"/>
  <c r="BP211" i="14"/>
  <c r="BP171" i="14"/>
  <c r="BO1114" i="14" l="1"/>
  <c r="BO1184" i="14"/>
  <c r="BO1940" i="14"/>
  <c r="BO1939" i="14"/>
  <c r="BO1938" i="14"/>
  <c r="BO1937" i="14"/>
  <c r="BO714" i="14"/>
  <c r="BO754" i="14"/>
  <c r="BN1184" i="14" l="1"/>
  <c r="BN1114" i="14"/>
  <c r="BN919" i="14"/>
  <c r="BN714" i="14"/>
  <c r="BN684" i="14"/>
  <c r="BN1883" i="14"/>
  <c r="BN1882" i="14"/>
  <c r="BN1881" i="14"/>
  <c r="BN1940" i="14"/>
  <c r="BN1939" i="14"/>
  <c r="BN1938" i="14"/>
  <c r="BN1937" i="14"/>
  <c r="BN754" i="14"/>
  <c r="BM1883" i="14"/>
  <c r="BM1882" i="14"/>
  <c r="BM1881" i="14"/>
  <c r="BM1940" i="14"/>
  <c r="BM1939" i="14"/>
  <c r="BM1938" i="14"/>
  <c r="BM1937" i="14"/>
  <c r="BM1114" i="14"/>
  <c r="BM919" i="14"/>
  <c r="BM1184" i="14"/>
  <c r="BM714" i="14"/>
  <c r="BM684" i="14"/>
  <c r="BM634" i="14"/>
  <c r="BM754" i="14"/>
  <c r="BM1884" i="14" l="1"/>
  <c r="BN1884" i="14"/>
  <c r="BL1184" i="14"/>
  <c r="BL1114" i="14"/>
  <c r="BL919" i="14"/>
  <c r="BL909" i="14"/>
  <c r="BL879" i="14"/>
  <c r="BL864" i="14"/>
  <c r="BL1940" i="14"/>
  <c r="BL1939" i="14"/>
  <c r="BL1938" i="14"/>
  <c r="BL1937" i="14"/>
  <c r="BL1883" i="14"/>
  <c r="BL1882" i="14"/>
  <c r="BL1881" i="14"/>
  <c r="BL714" i="14"/>
  <c r="BL634" i="14"/>
  <c r="BL754" i="14"/>
  <c r="BK1938" i="14"/>
  <c r="BK1937" i="14"/>
  <c r="BK1939" i="14"/>
  <c r="BK1940" i="14"/>
  <c r="BK1883" i="14"/>
  <c r="BK1882" i="14"/>
  <c r="BK1881" i="14"/>
  <c r="BK1437" i="14"/>
  <c r="BK1184" i="14"/>
  <c r="BK1114" i="14"/>
  <c r="BK919" i="14"/>
  <c r="BK909" i="14"/>
  <c r="BK879" i="14"/>
  <c r="BK864" i="14"/>
  <c r="BK859" i="14"/>
  <c r="BK714" i="14"/>
  <c r="BK684" i="14"/>
  <c r="BK634" i="14"/>
  <c r="BK754" i="14"/>
  <c r="BK524" i="14"/>
  <c r="BK494" i="14"/>
  <c r="BJ1940" i="14"/>
  <c r="BJ1939" i="14"/>
  <c r="BJ1938" i="14"/>
  <c r="BJ1937" i="14"/>
  <c r="BJ1883" i="14"/>
  <c r="BJ1882" i="14"/>
  <c r="BJ1881" i="14"/>
  <c r="BJ1437" i="14"/>
  <c r="BJ1369" i="14"/>
  <c r="BJ1184" i="14"/>
  <c r="BJ804" i="14"/>
  <c r="BJ1114" i="14"/>
  <c r="BJ1094" i="14"/>
  <c r="BJ1029" i="14"/>
  <c r="BJ924" i="14"/>
  <c r="BJ919" i="14"/>
  <c r="BJ914" i="14"/>
  <c r="BJ909" i="14"/>
  <c r="BJ884" i="14"/>
  <c r="BJ879" i="14"/>
  <c r="BJ869" i="14"/>
  <c r="BJ864" i="14"/>
  <c r="BJ859" i="14"/>
  <c r="BJ839" i="14"/>
  <c r="BJ779" i="14"/>
  <c r="BJ754" i="14"/>
  <c r="BJ714" i="14"/>
  <c r="BJ684" i="14"/>
  <c r="BJ679" i="14"/>
  <c r="BJ634" i="14"/>
  <c r="BJ539" i="14"/>
  <c r="BJ534" i="14"/>
  <c r="BJ529" i="14"/>
  <c r="BJ524" i="14"/>
  <c r="BJ494" i="14"/>
  <c r="BJ439" i="14"/>
  <c r="BJ434" i="14"/>
  <c r="BJ429" i="14"/>
  <c r="BJ319" i="14"/>
  <c r="BJ219" i="14"/>
  <c r="BJ214" i="14"/>
  <c r="BJ174" i="14"/>
  <c r="BJ144" i="14"/>
  <c r="BJ74" i="14"/>
  <c r="BJ29" i="14"/>
  <c r="BJ1884" i="14" l="1"/>
  <c r="BK1884" i="14"/>
  <c r="BL1884" i="14"/>
  <c r="BG396" i="14"/>
  <c r="BH396" i="14"/>
  <c r="BI396" i="14"/>
  <c r="AY396" i="14"/>
  <c r="AZ396" i="14"/>
  <c r="BA396" i="14"/>
  <c r="BB396" i="14"/>
  <c r="BC396" i="14"/>
  <c r="BD396" i="14"/>
  <c r="BE396" i="14"/>
  <c r="BF396" i="14"/>
  <c r="AM396" i="14"/>
  <c r="AN396" i="14"/>
  <c r="AO396" i="14"/>
  <c r="AP396" i="14"/>
  <c r="AQ396" i="14"/>
  <c r="AR396" i="14"/>
  <c r="AS396" i="14"/>
  <c r="AT396" i="14"/>
  <c r="AU396" i="14"/>
  <c r="AV396" i="14"/>
  <c r="AW396" i="14"/>
  <c r="AX396" i="14"/>
  <c r="AE396" i="14"/>
  <c r="AF396" i="14"/>
  <c r="AG396" i="14"/>
  <c r="AH396" i="14"/>
  <c r="AI396" i="14"/>
  <c r="AJ396" i="14"/>
  <c r="AK396" i="14"/>
  <c r="AL396" i="14"/>
  <c r="Z396" i="14"/>
  <c r="AA396" i="14"/>
  <c r="AB396" i="14"/>
  <c r="AC396" i="14"/>
  <c r="AD396" i="14"/>
  <c r="V396" i="14"/>
  <c r="W396" i="14"/>
  <c r="X396" i="14"/>
  <c r="Y396" i="14"/>
  <c r="U396" i="14"/>
  <c r="Q396" i="14"/>
  <c r="R396" i="14"/>
  <c r="S396" i="14"/>
  <c r="T396" i="14"/>
  <c r="J396" i="14"/>
  <c r="K396" i="14"/>
  <c r="L396" i="14"/>
  <c r="M396" i="14"/>
  <c r="N396" i="14"/>
  <c r="O396" i="14"/>
  <c r="P396" i="14"/>
  <c r="E396" i="14"/>
  <c r="F396" i="14"/>
  <c r="G396" i="14"/>
  <c r="H396" i="14"/>
  <c r="I396" i="14"/>
  <c r="C396" i="14"/>
  <c r="D396" i="14"/>
  <c r="B396" i="14"/>
  <c r="P1804" i="14"/>
  <c r="Q1804" i="14"/>
  <c r="R1804" i="14"/>
  <c r="S1804" i="14"/>
  <c r="T1804" i="14"/>
  <c r="U1804" i="14"/>
  <c r="V1804" i="14"/>
  <c r="W1804" i="14"/>
  <c r="X1804" i="14"/>
  <c r="Y1804" i="14"/>
  <c r="Z1804" i="14"/>
  <c r="AA1804" i="14"/>
  <c r="AB1804" i="14"/>
  <c r="AC1804" i="14"/>
  <c r="AD1804" i="14"/>
  <c r="AE1804" i="14"/>
  <c r="AF1804" i="14"/>
  <c r="AG1804" i="14"/>
  <c r="AH1804" i="14"/>
  <c r="AI1804" i="14"/>
  <c r="AJ1804" i="14"/>
  <c r="AK1804" i="14"/>
  <c r="AL1804" i="14"/>
  <c r="AM1804" i="14"/>
  <c r="AN1804" i="14"/>
  <c r="AO1804" i="14"/>
  <c r="AP1804" i="14"/>
  <c r="AQ1804" i="14"/>
  <c r="AR1804" i="14"/>
  <c r="AS1804" i="14"/>
  <c r="AT1804" i="14"/>
  <c r="AU1804" i="14"/>
  <c r="AV1804" i="14"/>
  <c r="AW1804" i="14"/>
  <c r="AX1804" i="14"/>
  <c r="AY1804" i="14"/>
  <c r="AZ1804" i="14"/>
  <c r="BA1804" i="14"/>
  <c r="BB1804" i="14"/>
  <c r="BC1804" i="14"/>
  <c r="BD1804" i="14"/>
  <c r="BE1804" i="14"/>
  <c r="BF1804" i="14"/>
  <c r="BG1804" i="14"/>
  <c r="BH1804" i="14"/>
  <c r="BI1804" i="14"/>
  <c r="O1804" i="14"/>
  <c r="B1801" i="14"/>
  <c r="B1804" i="14" s="1"/>
  <c r="C1437" i="14"/>
  <c r="D1437" i="14"/>
  <c r="E1437" i="14"/>
  <c r="F1437" i="14"/>
  <c r="G1437" i="14"/>
  <c r="H1437" i="14"/>
  <c r="I1437" i="14"/>
  <c r="J1437" i="14"/>
  <c r="K1437" i="14"/>
  <c r="L1437" i="14"/>
  <c r="M1437" i="14"/>
  <c r="N1437" i="14"/>
  <c r="O1437" i="14"/>
  <c r="P1437" i="14"/>
  <c r="Q1437" i="14"/>
  <c r="R1437" i="14"/>
  <c r="S1437" i="14"/>
  <c r="T1437" i="14"/>
  <c r="U1437" i="14"/>
  <c r="V1437" i="14"/>
  <c r="W1437" i="14"/>
  <c r="X1437" i="14"/>
  <c r="Y1437" i="14"/>
  <c r="Z1437" i="14"/>
  <c r="AA1437" i="14"/>
  <c r="AB1437" i="14"/>
  <c r="AC1437" i="14"/>
  <c r="AD1437" i="14"/>
  <c r="AE1437" i="14"/>
  <c r="AF1437" i="14"/>
  <c r="AG1437" i="14"/>
  <c r="AH1437" i="14"/>
  <c r="AI1437" i="14"/>
  <c r="AJ1437" i="14"/>
  <c r="AK1437" i="14"/>
  <c r="AL1437" i="14"/>
  <c r="AM1437" i="14"/>
  <c r="AN1437" i="14"/>
  <c r="AO1437" i="14"/>
  <c r="AP1437" i="14"/>
  <c r="AQ1437" i="14"/>
  <c r="AR1437" i="14"/>
  <c r="AS1437" i="14"/>
  <c r="AT1437" i="14"/>
  <c r="AU1437" i="14"/>
  <c r="AV1437" i="14"/>
  <c r="AW1437" i="14"/>
  <c r="AX1437" i="14"/>
  <c r="AY1437" i="14"/>
  <c r="AZ1437" i="14"/>
  <c r="BA1437" i="14"/>
  <c r="BB1437" i="14"/>
  <c r="BC1437" i="14"/>
  <c r="BD1437" i="14"/>
  <c r="BE1437" i="14"/>
  <c r="BF1437" i="14"/>
  <c r="BG1437" i="14"/>
  <c r="BH1437" i="14"/>
  <c r="BI1437" i="14"/>
  <c r="C1438" i="14"/>
  <c r="E1438" i="14"/>
  <c r="F1438" i="14"/>
  <c r="G1438" i="14"/>
  <c r="H1438" i="14"/>
  <c r="I1438" i="14"/>
  <c r="J1438" i="14"/>
  <c r="K1438" i="14"/>
  <c r="L1438" i="14"/>
  <c r="M1438" i="14"/>
  <c r="N1438" i="14"/>
  <c r="O1438" i="14"/>
  <c r="P1438" i="14"/>
  <c r="Q1438" i="14"/>
  <c r="R1438" i="14"/>
  <c r="S1438" i="14"/>
  <c r="T1438" i="14"/>
  <c r="U1438" i="14"/>
  <c r="V1438" i="14"/>
  <c r="W1438" i="14"/>
  <c r="X1438" i="14"/>
  <c r="Y1438" i="14"/>
  <c r="Z1438" i="14"/>
  <c r="AA1438" i="14"/>
  <c r="AB1438" i="14"/>
  <c r="AC1438" i="14"/>
  <c r="AD1438" i="14"/>
  <c r="AE1438" i="14"/>
  <c r="AF1438" i="14"/>
  <c r="AG1438" i="14"/>
  <c r="AH1438" i="14"/>
  <c r="AI1438" i="14"/>
  <c r="AJ1438" i="14"/>
  <c r="AK1438" i="14"/>
  <c r="AL1438" i="14"/>
  <c r="AM1438" i="14"/>
  <c r="AN1438" i="14"/>
  <c r="AO1438" i="14"/>
  <c r="AP1438" i="14"/>
  <c r="AQ1438" i="14"/>
  <c r="AR1438" i="14"/>
  <c r="AS1438" i="14"/>
  <c r="AT1438" i="14"/>
  <c r="AU1438" i="14"/>
  <c r="AV1438" i="14"/>
  <c r="AW1438" i="14"/>
  <c r="AX1438" i="14"/>
  <c r="AY1438" i="14"/>
  <c r="AZ1438" i="14"/>
  <c r="BA1438" i="14"/>
  <c r="BB1438" i="14"/>
  <c r="BC1438" i="14"/>
  <c r="BD1438" i="14"/>
  <c r="BE1438" i="14"/>
  <c r="BF1438" i="14"/>
  <c r="BG1438" i="14"/>
  <c r="BH1438" i="14"/>
  <c r="BI1438" i="14"/>
  <c r="B1437" i="14"/>
  <c r="B1438" i="14"/>
  <c r="C1436" i="14"/>
  <c r="D1436" i="14"/>
  <c r="E1436" i="14"/>
  <c r="F1436" i="14"/>
  <c r="G1436" i="14"/>
  <c r="H1436" i="14"/>
  <c r="I1436" i="14"/>
  <c r="J1436" i="14"/>
  <c r="J1439" i="14" s="1"/>
  <c r="K1436" i="14"/>
  <c r="L1436" i="14"/>
  <c r="M1436" i="14"/>
  <c r="N1436" i="14"/>
  <c r="O1436" i="14"/>
  <c r="P1436" i="14"/>
  <c r="Q1436" i="14"/>
  <c r="R1436" i="14"/>
  <c r="S1436" i="14"/>
  <c r="T1436" i="14"/>
  <c r="U1436" i="14"/>
  <c r="V1436" i="14"/>
  <c r="W1436" i="14"/>
  <c r="X1436" i="14"/>
  <c r="Y1436" i="14"/>
  <c r="Z1436" i="14"/>
  <c r="AA1436" i="14"/>
  <c r="AB1436" i="14"/>
  <c r="AC1436" i="14"/>
  <c r="AD1436" i="14"/>
  <c r="AE1436" i="14"/>
  <c r="AF1436" i="14"/>
  <c r="AG1436" i="14"/>
  <c r="AH1436" i="14"/>
  <c r="AI1436" i="14"/>
  <c r="AJ1436" i="14"/>
  <c r="AK1436" i="14"/>
  <c r="AL1436" i="14"/>
  <c r="AM1436" i="14"/>
  <c r="AN1436" i="14"/>
  <c r="AO1436" i="14"/>
  <c r="AP1436" i="14"/>
  <c r="AQ1436" i="14"/>
  <c r="AR1436" i="14"/>
  <c r="AS1436" i="14"/>
  <c r="AT1436" i="14"/>
  <c r="AU1436" i="14"/>
  <c r="AV1436" i="14"/>
  <c r="AW1436" i="14"/>
  <c r="AX1436" i="14"/>
  <c r="AY1436" i="14"/>
  <c r="AZ1436" i="14"/>
  <c r="BA1436" i="14"/>
  <c r="BB1436" i="14"/>
  <c r="BC1436" i="14"/>
  <c r="BD1436" i="14"/>
  <c r="BE1436" i="14"/>
  <c r="BF1436" i="14"/>
  <c r="BG1436" i="14"/>
  <c r="BH1436" i="14"/>
  <c r="BI1436" i="14"/>
  <c r="B1436" i="14"/>
  <c r="V1464" i="14"/>
  <c r="AB1179" i="14"/>
  <c r="AA1179" i="14"/>
  <c r="C1024" i="14"/>
  <c r="O669" i="14"/>
  <c r="C816" i="14"/>
  <c r="D816" i="14"/>
  <c r="E816" i="14"/>
  <c r="F816" i="14"/>
  <c r="G816" i="14"/>
  <c r="H816" i="14"/>
  <c r="I816" i="14"/>
  <c r="J816" i="14"/>
  <c r="K816" i="14"/>
  <c r="L816" i="14"/>
  <c r="M816" i="14"/>
  <c r="N816" i="14"/>
  <c r="O816" i="14"/>
  <c r="P816" i="14"/>
  <c r="Q816" i="14"/>
  <c r="R816" i="14"/>
  <c r="S816" i="14"/>
  <c r="T816" i="14"/>
  <c r="U816" i="14"/>
  <c r="V816" i="14"/>
  <c r="W816" i="14"/>
  <c r="X816" i="14"/>
  <c r="Y816" i="14"/>
  <c r="Z816" i="14"/>
  <c r="AA816" i="14"/>
  <c r="AB816" i="14"/>
  <c r="AC816" i="14"/>
  <c r="AD816" i="14"/>
  <c r="AE816" i="14"/>
  <c r="AF816" i="14"/>
  <c r="AG816" i="14"/>
  <c r="AH816" i="14"/>
  <c r="AI816" i="14"/>
  <c r="AJ816" i="14"/>
  <c r="AK816" i="14"/>
  <c r="AL816" i="14"/>
  <c r="AM816" i="14"/>
  <c r="AN816" i="14"/>
  <c r="AO816" i="14"/>
  <c r="AP816" i="14"/>
  <c r="AQ816" i="14"/>
  <c r="AR816" i="14"/>
  <c r="AS816" i="14"/>
  <c r="AT816" i="14"/>
  <c r="AU816" i="14"/>
  <c r="AV816" i="14"/>
  <c r="AW816" i="14"/>
  <c r="AX816" i="14"/>
  <c r="AY816" i="14"/>
  <c r="AZ816" i="14"/>
  <c r="BA816" i="14"/>
  <c r="BB816" i="14"/>
  <c r="BC816" i="14"/>
  <c r="BD816" i="14"/>
  <c r="BE816" i="14"/>
  <c r="BF816" i="14"/>
  <c r="BG816" i="14"/>
  <c r="BH816" i="14"/>
  <c r="BI816" i="14"/>
  <c r="C817" i="14"/>
  <c r="D817" i="14"/>
  <c r="E817" i="14"/>
  <c r="F817" i="14"/>
  <c r="G817" i="14"/>
  <c r="H817" i="14"/>
  <c r="I817" i="14"/>
  <c r="J817" i="14"/>
  <c r="K817" i="14"/>
  <c r="L817" i="14"/>
  <c r="M817" i="14"/>
  <c r="N817" i="14"/>
  <c r="O817" i="14"/>
  <c r="P817" i="14"/>
  <c r="Q817" i="14"/>
  <c r="R817" i="14"/>
  <c r="S817" i="14"/>
  <c r="T817" i="14"/>
  <c r="U817" i="14"/>
  <c r="V817" i="14"/>
  <c r="W817" i="14"/>
  <c r="X817" i="14"/>
  <c r="Y817" i="14"/>
  <c r="Z817" i="14"/>
  <c r="AA817" i="14"/>
  <c r="AB817" i="14"/>
  <c r="AC817" i="14"/>
  <c r="AD817" i="14"/>
  <c r="AE817" i="14"/>
  <c r="AF817" i="14"/>
  <c r="AG817" i="14"/>
  <c r="AH817" i="14"/>
  <c r="AI817" i="14"/>
  <c r="AJ817" i="14"/>
  <c r="AK817" i="14"/>
  <c r="AL817" i="14"/>
  <c r="AM817" i="14"/>
  <c r="AN817" i="14"/>
  <c r="AO817" i="14"/>
  <c r="AP817" i="14"/>
  <c r="AQ817" i="14"/>
  <c r="AR817" i="14"/>
  <c r="AS817" i="14"/>
  <c r="AT817" i="14"/>
  <c r="AU817" i="14"/>
  <c r="AV817" i="14"/>
  <c r="AW817" i="14"/>
  <c r="AX817" i="14"/>
  <c r="AY817" i="14"/>
  <c r="AZ817" i="14"/>
  <c r="BA817" i="14"/>
  <c r="BB817" i="14"/>
  <c r="BC817" i="14"/>
  <c r="BD817" i="14"/>
  <c r="BE817" i="14"/>
  <c r="BF817" i="14"/>
  <c r="BG817" i="14"/>
  <c r="BH817" i="14"/>
  <c r="BI817" i="14"/>
  <c r="E818" i="14"/>
  <c r="F818" i="14"/>
  <c r="G818" i="14"/>
  <c r="G819" i="14" s="1"/>
  <c r="H818" i="14"/>
  <c r="I818" i="14"/>
  <c r="J818" i="14"/>
  <c r="K818" i="14"/>
  <c r="L818" i="14"/>
  <c r="M818" i="14"/>
  <c r="N818" i="14"/>
  <c r="O818" i="14"/>
  <c r="P818" i="14"/>
  <c r="Q818" i="14"/>
  <c r="R818" i="14"/>
  <c r="S818" i="14"/>
  <c r="T818" i="14"/>
  <c r="U818" i="14"/>
  <c r="V818" i="14"/>
  <c r="W818" i="14"/>
  <c r="X818" i="14"/>
  <c r="Y818" i="14"/>
  <c r="Z818" i="14"/>
  <c r="AA818" i="14"/>
  <c r="AB818" i="14"/>
  <c r="AC818" i="14"/>
  <c r="AD818" i="14"/>
  <c r="AE818" i="14"/>
  <c r="AF818" i="14"/>
  <c r="AG818" i="14"/>
  <c r="AH818" i="14"/>
  <c r="AI818" i="14"/>
  <c r="AJ818" i="14"/>
  <c r="AK818" i="14"/>
  <c r="AL818" i="14"/>
  <c r="AM818" i="14"/>
  <c r="AN818" i="14"/>
  <c r="AO818" i="14"/>
  <c r="BD818" i="14"/>
  <c r="BE818" i="14"/>
  <c r="BF818" i="14"/>
  <c r="BG818" i="14"/>
  <c r="BH818" i="14"/>
  <c r="BI818" i="14"/>
  <c r="B817" i="14"/>
  <c r="B818" i="14"/>
  <c r="B816" i="14"/>
  <c r="C397" i="14"/>
  <c r="D397" i="14"/>
  <c r="E397" i="14"/>
  <c r="F397" i="14"/>
  <c r="G397" i="14"/>
  <c r="H397" i="14"/>
  <c r="I397" i="14"/>
  <c r="J397" i="14"/>
  <c r="K397" i="14"/>
  <c r="L397" i="14"/>
  <c r="M397" i="14"/>
  <c r="N397" i="14"/>
  <c r="O397" i="14"/>
  <c r="P397" i="14"/>
  <c r="Q397" i="14"/>
  <c r="R397" i="14"/>
  <c r="S397" i="14"/>
  <c r="T397" i="14"/>
  <c r="U397" i="14"/>
  <c r="V397" i="14"/>
  <c r="W397" i="14"/>
  <c r="X397" i="14"/>
  <c r="Y397" i="14"/>
  <c r="Z397" i="14"/>
  <c r="AA397" i="14"/>
  <c r="AB397" i="14"/>
  <c r="AC397" i="14"/>
  <c r="AD397" i="14"/>
  <c r="AE397" i="14"/>
  <c r="AF397" i="14"/>
  <c r="AG397" i="14"/>
  <c r="AH397" i="14"/>
  <c r="AI397" i="14"/>
  <c r="AJ397" i="14"/>
  <c r="AK397" i="14"/>
  <c r="AL397" i="14"/>
  <c r="AM397" i="14"/>
  <c r="AN397" i="14"/>
  <c r="AO397" i="14"/>
  <c r="AP397" i="14"/>
  <c r="AQ397" i="14"/>
  <c r="AR397" i="14"/>
  <c r="AS397" i="14"/>
  <c r="AT397" i="14"/>
  <c r="AU397" i="14"/>
  <c r="AV397" i="14"/>
  <c r="AW397" i="14"/>
  <c r="AX397" i="14"/>
  <c r="AY397" i="14"/>
  <c r="AZ397" i="14"/>
  <c r="BA397" i="14"/>
  <c r="BB397" i="14"/>
  <c r="BC397" i="14"/>
  <c r="BD397" i="14"/>
  <c r="BE397" i="14"/>
  <c r="BF397" i="14"/>
  <c r="BG397" i="14"/>
  <c r="BH397" i="14"/>
  <c r="BI397" i="14"/>
  <c r="C398" i="14"/>
  <c r="E398" i="14"/>
  <c r="F398" i="14"/>
  <c r="G398" i="14"/>
  <c r="H398" i="14"/>
  <c r="I398" i="14"/>
  <c r="J398" i="14"/>
  <c r="K398" i="14"/>
  <c r="L398" i="14"/>
  <c r="M398" i="14"/>
  <c r="N398" i="14"/>
  <c r="O398" i="14"/>
  <c r="P398" i="14"/>
  <c r="Q398" i="14"/>
  <c r="R398" i="14"/>
  <c r="S398" i="14"/>
  <c r="T398" i="14"/>
  <c r="U398" i="14"/>
  <c r="V398" i="14"/>
  <c r="W398" i="14"/>
  <c r="X398" i="14"/>
  <c r="Y398" i="14"/>
  <c r="Y399" i="14" s="1"/>
  <c r="Z398" i="14"/>
  <c r="AA398" i="14"/>
  <c r="AB398" i="14"/>
  <c r="AC398" i="14"/>
  <c r="AD398" i="14"/>
  <c r="AE398" i="14"/>
  <c r="AF398" i="14"/>
  <c r="AG398" i="14"/>
  <c r="AH398" i="14"/>
  <c r="AI398" i="14"/>
  <c r="AJ398" i="14"/>
  <c r="AK398" i="14"/>
  <c r="AL398" i="14"/>
  <c r="AM398" i="14"/>
  <c r="AN398" i="14"/>
  <c r="AO398" i="14"/>
  <c r="AP398" i="14"/>
  <c r="AQ398" i="14"/>
  <c r="AR398" i="14"/>
  <c r="AS398" i="14"/>
  <c r="AT398" i="14"/>
  <c r="AU398" i="14"/>
  <c r="AV398" i="14"/>
  <c r="AW398" i="14"/>
  <c r="AX398" i="14"/>
  <c r="AY398" i="14"/>
  <c r="AZ398" i="14"/>
  <c r="BA398" i="14"/>
  <c r="BB398" i="14"/>
  <c r="BC398" i="14"/>
  <c r="BD398" i="14"/>
  <c r="BE398" i="14"/>
  <c r="BF398" i="14"/>
  <c r="BG398" i="14"/>
  <c r="BH398" i="14"/>
  <c r="BI398" i="14"/>
  <c r="B397" i="14"/>
  <c r="B398" i="14"/>
  <c r="C1266" i="14"/>
  <c r="D1266" i="14"/>
  <c r="D1267" i="14"/>
  <c r="D1268" i="14"/>
  <c r="E1266" i="14"/>
  <c r="F1266" i="14"/>
  <c r="F1267" i="14"/>
  <c r="F1268" i="14"/>
  <c r="G1266" i="14"/>
  <c r="H1266" i="14"/>
  <c r="H1267" i="14"/>
  <c r="H1268" i="14"/>
  <c r="I1266" i="14"/>
  <c r="J1266" i="14"/>
  <c r="J1267" i="14"/>
  <c r="J1268" i="14"/>
  <c r="K1266" i="14"/>
  <c r="L1266" i="14"/>
  <c r="L1267" i="14"/>
  <c r="L1268" i="14"/>
  <c r="M1266" i="14"/>
  <c r="N1266" i="14"/>
  <c r="N1267" i="14"/>
  <c r="N1268" i="14"/>
  <c r="O1266" i="14"/>
  <c r="P1266" i="14"/>
  <c r="P1267" i="14"/>
  <c r="P1268" i="14"/>
  <c r="Q1266" i="14"/>
  <c r="R1266" i="14"/>
  <c r="R1267" i="14"/>
  <c r="R1268" i="14"/>
  <c r="S1266" i="14"/>
  <c r="T1266" i="14"/>
  <c r="T1267" i="14"/>
  <c r="T1268" i="14"/>
  <c r="U1266" i="14"/>
  <c r="V1266" i="14"/>
  <c r="V1267" i="14"/>
  <c r="V1268" i="14"/>
  <c r="W1266" i="14"/>
  <c r="X1266" i="14"/>
  <c r="X1267" i="14"/>
  <c r="X1268" i="14"/>
  <c r="Y1266" i="14"/>
  <c r="Z1266" i="14"/>
  <c r="Z1267" i="14"/>
  <c r="Z1268" i="14"/>
  <c r="AA1266" i="14"/>
  <c r="AB1266" i="14"/>
  <c r="AB1267" i="14"/>
  <c r="AB1268" i="14"/>
  <c r="AC1266" i="14"/>
  <c r="AD1266" i="14"/>
  <c r="AD1267" i="14"/>
  <c r="AD1268" i="14"/>
  <c r="AE1266" i="14"/>
  <c r="AF1266" i="14"/>
  <c r="AF1267" i="14"/>
  <c r="AF1268" i="14"/>
  <c r="AG1266" i="14"/>
  <c r="AH1266" i="14"/>
  <c r="AH1267" i="14"/>
  <c r="AH1268" i="14"/>
  <c r="AI1266" i="14"/>
  <c r="AJ1266" i="14"/>
  <c r="AJ1267" i="14"/>
  <c r="AJ1268" i="14"/>
  <c r="AK1266" i="14"/>
  <c r="AL1266" i="14"/>
  <c r="AL1267" i="14"/>
  <c r="AL1268" i="14"/>
  <c r="AM1266" i="14"/>
  <c r="AN1266" i="14"/>
  <c r="AN1267" i="14"/>
  <c r="AN1268" i="14"/>
  <c r="AO1266" i="14"/>
  <c r="AP1266" i="14"/>
  <c r="AP1267" i="14"/>
  <c r="AP1268" i="14"/>
  <c r="AQ1266" i="14"/>
  <c r="AR1266" i="14"/>
  <c r="AR1267" i="14"/>
  <c r="AR1268" i="14"/>
  <c r="AS1266" i="14"/>
  <c r="AT1266" i="14"/>
  <c r="AT1267" i="14"/>
  <c r="AT1268" i="14"/>
  <c r="AU1266" i="14"/>
  <c r="AV1266" i="14"/>
  <c r="AV1267" i="14"/>
  <c r="AV1268" i="14"/>
  <c r="AW1266" i="14"/>
  <c r="AX1266" i="14"/>
  <c r="AX1267" i="14"/>
  <c r="AX1268" i="14"/>
  <c r="AY1266" i="14"/>
  <c r="AZ1266" i="14"/>
  <c r="AZ1267" i="14"/>
  <c r="AZ1268" i="14"/>
  <c r="BA1266" i="14"/>
  <c r="BB1266" i="14"/>
  <c r="BC1266" i="14"/>
  <c r="BD1266" i="14"/>
  <c r="BE1266" i="14"/>
  <c r="BF1266" i="14"/>
  <c r="BG1266" i="14"/>
  <c r="BH1266" i="14"/>
  <c r="BI1266" i="14"/>
  <c r="C1267" i="14"/>
  <c r="E1267" i="14"/>
  <c r="G1267" i="14"/>
  <c r="I1267" i="14"/>
  <c r="K1267" i="14"/>
  <c r="M1267" i="14"/>
  <c r="O1267" i="14"/>
  <c r="Q1267" i="14"/>
  <c r="S1267" i="14"/>
  <c r="U1267" i="14"/>
  <c r="W1267" i="14"/>
  <c r="Y1267" i="14"/>
  <c r="AA1267" i="14"/>
  <c r="AC1267" i="14"/>
  <c r="AE1267" i="14"/>
  <c r="AG1267" i="14"/>
  <c r="AI1267" i="14"/>
  <c r="AK1267" i="14"/>
  <c r="AM1267" i="14"/>
  <c r="AO1267" i="14"/>
  <c r="AQ1267" i="14"/>
  <c r="AS1267" i="14"/>
  <c r="AU1267" i="14"/>
  <c r="AW1267" i="14"/>
  <c r="AY1267" i="14"/>
  <c r="BA1267" i="14"/>
  <c r="BB1267" i="14"/>
  <c r="BC1267" i="14"/>
  <c r="BD1267" i="14"/>
  <c r="BE1267" i="14"/>
  <c r="BF1267" i="14"/>
  <c r="BG1267" i="14"/>
  <c r="BH1267" i="14"/>
  <c r="BI1267" i="14"/>
  <c r="C1268" i="14"/>
  <c r="E1268" i="14"/>
  <c r="G1268" i="14"/>
  <c r="I1268" i="14"/>
  <c r="K1268" i="14"/>
  <c r="M1268" i="14"/>
  <c r="O1268" i="14"/>
  <c r="Q1268" i="14"/>
  <c r="S1268" i="14"/>
  <c r="U1268" i="14"/>
  <c r="W1268" i="14"/>
  <c r="Y1268" i="14"/>
  <c r="AA1268" i="14"/>
  <c r="AC1268" i="14"/>
  <c r="AE1268" i="14"/>
  <c r="AG1268" i="14"/>
  <c r="AI1268" i="14"/>
  <c r="AK1268" i="14"/>
  <c r="AM1268" i="14"/>
  <c r="AO1268" i="14"/>
  <c r="AQ1268" i="14"/>
  <c r="AS1268" i="14"/>
  <c r="AU1268" i="14"/>
  <c r="AW1268" i="14"/>
  <c r="AY1268" i="14"/>
  <c r="BA1268" i="14"/>
  <c r="BB1268" i="14"/>
  <c r="BC1268" i="14"/>
  <c r="BD1268" i="14"/>
  <c r="BE1268" i="14"/>
  <c r="BF1268" i="14"/>
  <c r="BG1268" i="14"/>
  <c r="BH1268" i="14"/>
  <c r="BI1268" i="14"/>
  <c r="B1267" i="14"/>
  <c r="B1268" i="14"/>
  <c r="B1266" i="14"/>
  <c r="AW1134" i="14"/>
  <c r="R1119" i="14"/>
  <c r="C111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AF111" i="14"/>
  <c r="AG111" i="14"/>
  <c r="AH111" i="14"/>
  <c r="AI111" i="14"/>
  <c r="AJ111" i="14"/>
  <c r="AK111" i="14"/>
  <c r="AL111" i="14"/>
  <c r="AM111" i="14"/>
  <c r="AN111" i="14"/>
  <c r="AO111" i="14"/>
  <c r="AP111" i="14"/>
  <c r="AQ111" i="14"/>
  <c r="AR111" i="14"/>
  <c r="AS111" i="14"/>
  <c r="AT111" i="14"/>
  <c r="AU111" i="14"/>
  <c r="AV111" i="14"/>
  <c r="AW111" i="14"/>
  <c r="AX111" i="14"/>
  <c r="AY111" i="14"/>
  <c r="AZ111" i="14"/>
  <c r="BA111" i="14"/>
  <c r="BB111" i="14"/>
  <c r="BC111" i="14"/>
  <c r="BD111" i="14"/>
  <c r="BE111" i="14"/>
  <c r="BF111" i="14"/>
  <c r="BG111" i="14"/>
  <c r="BH111" i="14"/>
  <c r="BI111" i="14"/>
  <c r="C112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/>
  <c r="AK112" i="14"/>
  <c r="AL112" i="14"/>
  <c r="AM112" i="14"/>
  <c r="AN112" i="14"/>
  <c r="AO112" i="14"/>
  <c r="AP112" i="14"/>
  <c r="AQ112" i="14"/>
  <c r="AR112" i="14"/>
  <c r="AS112" i="14"/>
  <c r="AT112" i="14"/>
  <c r="AU112" i="14"/>
  <c r="AV112" i="14"/>
  <c r="AW112" i="14"/>
  <c r="AX112" i="14"/>
  <c r="AY112" i="14"/>
  <c r="AZ112" i="14"/>
  <c r="BA112" i="14"/>
  <c r="BB112" i="14"/>
  <c r="BC112" i="14"/>
  <c r="BD112" i="14"/>
  <c r="BE112" i="14"/>
  <c r="BF112" i="14"/>
  <c r="BG112" i="14"/>
  <c r="BH112" i="14"/>
  <c r="BI112" i="14"/>
  <c r="C113" i="14"/>
  <c r="E113" i="14"/>
  <c r="E114" i="14" s="1"/>
  <c r="F113" i="14"/>
  <c r="G113" i="14"/>
  <c r="H113" i="14"/>
  <c r="I113" i="14"/>
  <c r="J113" i="14"/>
  <c r="K113" i="14"/>
  <c r="L113" i="14"/>
  <c r="M113" i="14"/>
  <c r="M114" i="14" s="1"/>
  <c r="N113" i="14"/>
  <c r="O113" i="14"/>
  <c r="P113" i="14"/>
  <c r="Q113" i="14"/>
  <c r="R113" i="14"/>
  <c r="S113" i="14"/>
  <c r="T113" i="14"/>
  <c r="U113" i="14"/>
  <c r="U114" i="14" s="1"/>
  <c r="V113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/>
  <c r="AK113" i="14"/>
  <c r="AL113" i="14"/>
  <c r="AM113" i="14"/>
  <c r="AN113" i="14"/>
  <c r="AO113" i="14"/>
  <c r="AP113" i="14"/>
  <c r="AQ113" i="14"/>
  <c r="AR113" i="14"/>
  <c r="AS113" i="14"/>
  <c r="AT113" i="14"/>
  <c r="AU113" i="14"/>
  <c r="AV113" i="14"/>
  <c r="AW113" i="14"/>
  <c r="AX113" i="14"/>
  <c r="AY113" i="14"/>
  <c r="AZ113" i="14"/>
  <c r="BA113" i="14"/>
  <c r="BB113" i="14"/>
  <c r="BC113" i="14"/>
  <c r="BD113" i="14"/>
  <c r="BE113" i="14"/>
  <c r="BF113" i="14"/>
  <c r="BG113" i="14"/>
  <c r="BH113" i="14"/>
  <c r="BI113" i="14"/>
  <c r="B112" i="14"/>
  <c r="B113" i="14"/>
  <c r="B111" i="14"/>
  <c r="Q2035" i="14"/>
  <c r="X2030" i="14"/>
  <c r="W2030" i="14"/>
  <c r="V2030" i="14"/>
  <c r="U2030" i="14"/>
  <c r="T2030" i="14"/>
  <c r="S2030" i="14"/>
  <c r="Y2025" i="14"/>
  <c r="X2025" i="14"/>
  <c r="W2025" i="14"/>
  <c r="V2025" i="14"/>
  <c r="U2025" i="14"/>
  <c r="T2025" i="14"/>
  <c r="S2025" i="14"/>
  <c r="R2025" i="14"/>
  <c r="Q2025" i="14"/>
  <c r="T2020" i="14"/>
  <c r="Z2015" i="14"/>
  <c r="Z2010" i="14"/>
  <c r="Y2010" i="14"/>
  <c r="X2010" i="14"/>
  <c r="W2010" i="14"/>
  <c r="V2010" i="14"/>
  <c r="U2010" i="14"/>
  <c r="T2010" i="14"/>
  <c r="S2010" i="14"/>
  <c r="R2010" i="14"/>
  <c r="Q2010" i="14"/>
  <c r="P2010" i="14"/>
  <c r="O2010" i="14"/>
  <c r="W2005" i="14"/>
  <c r="V2005" i="14"/>
  <c r="U2005" i="14"/>
  <c r="T2005" i="14"/>
  <c r="S2005" i="14"/>
  <c r="R2005" i="14"/>
  <c r="Q2005" i="14"/>
  <c r="P2005" i="14"/>
  <c r="O2005" i="14"/>
  <c r="AC2000" i="14"/>
  <c r="AB2000" i="14"/>
  <c r="AA2000" i="14"/>
  <c r="Z2000" i="14"/>
  <c r="Y2000" i="14"/>
  <c r="X2000" i="14"/>
  <c r="W2000" i="14"/>
  <c r="V2000" i="14"/>
  <c r="U2000" i="14"/>
  <c r="T2000" i="14"/>
  <c r="S2000" i="14"/>
  <c r="R2000" i="14"/>
  <c r="Q2000" i="14"/>
  <c r="P2000" i="14"/>
  <c r="O2000" i="14"/>
  <c r="N2000" i="14"/>
  <c r="M2000" i="14"/>
  <c r="L2000" i="14"/>
  <c r="K2000" i="14"/>
  <c r="AA1995" i="14"/>
  <c r="Z1995" i="14"/>
  <c r="Y1995" i="14"/>
  <c r="X1995" i="14"/>
  <c r="W1995" i="14"/>
  <c r="V1995" i="14"/>
  <c r="U1995" i="14"/>
  <c r="T1995" i="14"/>
  <c r="S1995" i="14"/>
  <c r="R1995" i="14"/>
  <c r="Q1995" i="14"/>
  <c r="P1995" i="14"/>
  <c r="O1995" i="14"/>
  <c r="N1995" i="14"/>
  <c r="M1995" i="14"/>
  <c r="L1995" i="14"/>
  <c r="K1995" i="14"/>
  <c r="Z1990" i="14"/>
  <c r="Y1990" i="14"/>
  <c r="X1990" i="14"/>
  <c r="W1990" i="14"/>
  <c r="V1990" i="14"/>
  <c r="U1990" i="14"/>
  <c r="T1990" i="14"/>
  <c r="S1990" i="14"/>
  <c r="R1990" i="14"/>
  <c r="Q1990" i="14"/>
  <c r="P1990" i="14"/>
  <c r="Q1985" i="14"/>
  <c r="O1985" i="14"/>
  <c r="AQ1980" i="14"/>
  <c r="AP1980" i="14"/>
  <c r="AO1980" i="14"/>
  <c r="AN1980" i="14"/>
  <c r="AM1980" i="14"/>
  <c r="AL1980" i="14"/>
  <c r="AK1980" i="14"/>
  <c r="AJ1980" i="14"/>
  <c r="AI1980" i="14"/>
  <c r="AH1980" i="14"/>
  <c r="AG1980" i="14"/>
  <c r="AF1980" i="14"/>
  <c r="BG1975" i="14"/>
  <c r="BF1975" i="14"/>
  <c r="BE1975" i="14"/>
  <c r="BD1975" i="14"/>
  <c r="BC1975" i="14"/>
  <c r="BB1975" i="14"/>
  <c r="BA1975" i="14"/>
  <c r="AZ1975" i="14"/>
  <c r="AY1975" i="14"/>
  <c r="AX1975" i="14"/>
  <c r="AW1975" i="14"/>
  <c r="AV1975" i="14"/>
  <c r="AU1975" i="14"/>
  <c r="AT1975" i="14"/>
  <c r="AS1975" i="14"/>
  <c r="AR1975" i="14"/>
  <c r="AQ1975" i="14"/>
  <c r="AP1975" i="14"/>
  <c r="AO1975" i="14"/>
  <c r="AN1975" i="14"/>
  <c r="AJ1970" i="14"/>
  <c r="AI1970" i="14"/>
  <c r="AH1970" i="14"/>
  <c r="AG1970" i="14"/>
  <c r="AF1970" i="14"/>
  <c r="AE1970" i="14"/>
  <c r="AD1970" i="14"/>
  <c r="AC1970" i="14"/>
  <c r="AB1970" i="14"/>
  <c r="AA1970" i="14"/>
  <c r="Z1970" i="14"/>
  <c r="Y1970" i="14"/>
  <c r="X1970" i="14"/>
  <c r="W1970" i="14"/>
  <c r="V1970" i="14"/>
  <c r="U1970" i="14"/>
  <c r="T1970" i="14"/>
  <c r="S1970" i="14"/>
  <c r="Z1965" i="14"/>
  <c r="Y1965" i="14"/>
  <c r="X1965" i="14"/>
  <c r="W1965" i="14"/>
  <c r="V1965" i="14"/>
  <c r="U1965" i="14"/>
  <c r="T1965" i="14"/>
  <c r="S1965" i="14"/>
  <c r="R1965" i="14"/>
  <c r="Q1965" i="14"/>
  <c r="P1965" i="14"/>
  <c r="G1960" i="14"/>
  <c r="F1960" i="14"/>
  <c r="E1960" i="14"/>
  <c r="D1959" i="14"/>
  <c r="D1960" i="14" s="1"/>
  <c r="BI1955" i="14"/>
  <c r="BH1955" i="14"/>
  <c r="BG1955" i="14"/>
  <c r="BF1955" i="14"/>
  <c r="BE1955" i="14"/>
  <c r="BD1955" i="14"/>
  <c r="BC1955" i="14"/>
  <c r="BB1955" i="14"/>
  <c r="BA1955" i="14"/>
  <c r="AZ1955" i="14"/>
  <c r="AY1955" i="14"/>
  <c r="AX1955" i="14"/>
  <c r="AW1955" i="14"/>
  <c r="AV1955" i="14"/>
  <c r="AU1955" i="14"/>
  <c r="AT1955" i="14"/>
  <c r="AS1955" i="14"/>
  <c r="AR1955" i="14"/>
  <c r="AQ1955" i="14"/>
  <c r="AP1955" i="14"/>
  <c r="AO1955" i="14"/>
  <c r="X1950" i="14"/>
  <c r="X1945" i="14"/>
  <c r="BI1939" i="14"/>
  <c r="BH1939" i="14"/>
  <c r="BG1939" i="14"/>
  <c r="BF1939" i="14"/>
  <c r="BE1939" i="14"/>
  <c r="BD1939" i="14"/>
  <c r="BC1939" i="14"/>
  <c r="BB1939" i="14"/>
  <c r="BA1939" i="14"/>
  <c r="AZ1939" i="14"/>
  <c r="AY1939" i="14"/>
  <c r="AX1939" i="14"/>
  <c r="AW1939" i="14"/>
  <c r="AV1939" i="14"/>
  <c r="AU1939" i="14"/>
  <c r="AT1939" i="14"/>
  <c r="AS1939" i="14"/>
  <c r="AR1939" i="14"/>
  <c r="AQ1939" i="14"/>
  <c r="AP1939" i="14"/>
  <c r="AO1939" i="14"/>
  <c r="AN1939" i="14"/>
  <c r="AM1939" i="14"/>
  <c r="AL1939" i="14"/>
  <c r="AK1939" i="14"/>
  <c r="AJ1939" i="14"/>
  <c r="AI1939" i="14"/>
  <c r="AH1939" i="14"/>
  <c r="AG1939" i="14"/>
  <c r="AF1939" i="14"/>
  <c r="AE1939" i="14"/>
  <c r="AD1939" i="14"/>
  <c r="AC1939" i="14"/>
  <c r="AB1939" i="14"/>
  <c r="AA1939" i="14"/>
  <c r="Z1939" i="14"/>
  <c r="Y1939" i="14"/>
  <c r="X1939" i="14"/>
  <c r="W1939" i="14"/>
  <c r="V1939" i="14"/>
  <c r="U1939" i="14"/>
  <c r="T1939" i="14"/>
  <c r="S1939" i="14"/>
  <c r="R1939" i="14"/>
  <c r="Q1939" i="14"/>
  <c r="P1939" i="14"/>
  <c r="O1939" i="14"/>
  <c r="N1939" i="14"/>
  <c r="M1939" i="14"/>
  <c r="L1939" i="14"/>
  <c r="K1939" i="14"/>
  <c r="J1939" i="14"/>
  <c r="I1939" i="14"/>
  <c r="H1939" i="14"/>
  <c r="G1939" i="14"/>
  <c r="F1939" i="14"/>
  <c r="E1939" i="14"/>
  <c r="C1939" i="14"/>
  <c r="B1939" i="14"/>
  <c r="BI1938" i="14"/>
  <c r="BH1938" i="14"/>
  <c r="BG1938" i="14"/>
  <c r="BF1938" i="14"/>
  <c r="BE1938" i="14"/>
  <c r="BD1938" i="14"/>
  <c r="BC1938" i="14"/>
  <c r="BB1938" i="14"/>
  <c r="BA1938" i="14"/>
  <c r="AZ1938" i="14"/>
  <c r="AY1938" i="14"/>
  <c r="AX1938" i="14"/>
  <c r="AW1938" i="14"/>
  <c r="AV1938" i="14"/>
  <c r="AU1938" i="14"/>
  <c r="AT1938" i="14"/>
  <c r="AS1938" i="14"/>
  <c r="AR1938" i="14"/>
  <c r="AQ1938" i="14"/>
  <c r="AP1938" i="14"/>
  <c r="AO1938" i="14"/>
  <c r="AN1938" i="14"/>
  <c r="AM1938" i="14"/>
  <c r="AL1938" i="14"/>
  <c r="AK1938" i="14"/>
  <c r="AJ1938" i="14"/>
  <c r="AI1938" i="14"/>
  <c r="AH1938" i="14"/>
  <c r="AG1938" i="14"/>
  <c r="AF1938" i="14"/>
  <c r="AE1938" i="14"/>
  <c r="AD1938" i="14"/>
  <c r="AC1938" i="14"/>
  <c r="AB1938" i="14"/>
  <c r="AA1938" i="14"/>
  <c r="Z1938" i="14"/>
  <c r="Y1938" i="14"/>
  <c r="X1938" i="14"/>
  <c r="W1938" i="14"/>
  <c r="V1938" i="14"/>
  <c r="U1938" i="14"/>
  <c r="T1938" i="14"/>
  <c r="S1938" i="14"/>
  <c r="R1938" i="14"/>
  <c r="Q1938" i="14"/>
  <c r="P1938" i="14"/>
  <c r="O1938" i="14"/>
  <c r="N1938" i="14"/>
  <c r="M1938" i="14"/>
  <c r="L1938" i="14"/>
  <c r="K1938" i="14"/>
  <c r="J1938" i="14"/>
  <c r="I1938" i="14"/>
  <c r="H1938" i="14"/>
  <c r="G1938" i="14"/>
  <c r="F1938" i="14"/>
  <c r="E1938" i="14"/>
  <c r="D1938" i="14"/>
  <c r="C1938" i="14"/>
  <c r="B1938" i="14"/>
  <c r="BI1937" i="14"/>
  <c r="BH1937" i="14"/>
  <c r="BG1937" i="14"/>
  <c r="BF1937" i="14"/>
  <c r="BE1937" i="14"/>
  <c r="BD1937" i="14"/>
  <c r="BC1937" i="14"/>
  <c r="BB1937" i="14"/>
  <c r="BA1937" i="14"/>
  <c r="AZ1937" i="14"/>
  <c r="AY1937" i="14"/>
  <c r="AX1937" i="14"/>
  <c r="AW1937" i="14"/>
  <c r="AV1937" i="14"/>
  <c r="AU1937" i="14"/>
  <c r="AT1937" i="14"/>
  <c r="AS1937" i="14"/>
  <c r="AR1937" i="14"/>
  <c r="AQ1937" i="14"/>
  <c r="AP1937" i="14"/>
  <c r="AO1937" i="14"/>
  <c r="AN1937" i="14"/>
  <c r="AM1937" i="14"/>
  <c r="AL1937" i="14"/>
  <c r="AK1937" i="14"/>
  <c r="AJ1937" i="14"/>
  <c r="AI1937" i="14"/>
  <c r="AH1937" i="14"/>
  <c r="AG1937" i="14"/>
  <c r="AF1937" i="14"/>
  <c r="AE1937" i="14"/>
  <c r="AD1937" i="14"/>
  <c r="AC1937" i="14"/>
  <c r="AB1937" i="14"/>
  <c r="AA1937" i="14"/>
  <c r="Z1937" i="14"/>
  <c r="Y1937" i="14"/>
  <c r="X1937" i="14"/>
  <c r="W1937" i="14"/>
  <c r="V1937" i="14"/>
  <c r="U1937" i="14"/>
  <c r="T1937" i="14"/>
  <c r="S1937" i="14"/>
  <c r="R1937" i="14"/>
  <c r="Q1937" i="14"/>
  <c r="P1937" i="14"/>
  <c r="O1937" i="14"/>
  <c r="N1937" i="14"/>
  <c r="M1937" i="14"/>
  <c r="L1937" i="14"/>
  <c r="K1937" i="14"/>
  <c r="J1937" i="14"/>
  <c r="I1937" i="14"/>
  <c r="H1937" i="14"/>
  <c r="G1937" i="14"/>
  <c r="F1937" i="14"/>
  <c r="E1937" i="14"/>
  <c r="D1937" i="14"/>
  <c r="C1937" i="14"/>
  <c r="C1940" i="14" s="1"/>
  <c r="B1937" i="14"/>
  <c r="Y1934" i="14"/>
  <c r="U1929" i="14"/>
  <c r="T1929" i="14"/>
  <c r="S1929" i="14"/>
  <c r="T1924" i="14"/>
  <c r="S1924" i="14"/>
  <c r="AJ1919" i="14"/>
  <c r="AI1919" i="14"/>
  <c r="AH1919" i="14"/>
  <c r="T1914" i="14"/>
  <c r="S1909" i="14"/>
  <c r="R1909" i="14"/>
  <c r="Q1909" i="14"/>
  <c r="P1909" i="14"/>
  <c r="S1904" i="14"/>
  <c r="R1904" i="14"/>
  <c r="Q1904" i="14"/>
  <c r="S1899" i="14"/>
  <c r="R1899" i="14"/>
  <c r="Q1899" i="14"/>
  <c r="P1899" i="14"/>
  <c r="O1899" i="14"/>
  <c r="N1899" i="14"/>
  <c r="M1899" i="14"/>
  <c r="O1894" i="14"/>
  <c r="N1894" i="14"/>
  <c r="M1894" i="14"/>
  <c r="L1894" i="14"/>
  <c r="H1889" i="14"/>
  <c r="BI1883" i="14"/>
  <c r="BH1883" i="14"/>
  <c r="BG1883" i="14"/>
  <c r="BF1883" i="14"/>
  <c r="BE1883" i="14"/>
  <c r="BD1883" i="14"/>
  <c r="BC1883" i="14"/>
  <c r="BB1883" i="14"/>
  <c r="BA1883" i="14"/>
  <c r="AZ1883" i="14"/>
  <c r="AY1883" i="14"/>
  <c r="AX1883" i="14"/>
  <c r="AW1883" i="14"/>
  <c r="AV1883" i="14"/>
  <c r="AU1883" i="14"/>
  <c r="AT1883" i="14"/>
  <c r="AS1883" i="14"/>
  <c r="AR1883" i="14"/>
  <c r="AQ1883" i="14"/>
  <c r="AP1883" i="14"/>
  <c r="AO1883" i="14"/>
  <c r="AN1883" i="14"/>
  <c r="AM1883" i="14"/>
  <c r="AL1883" i="14"/>
  <c r="AK1883" i="14"/>
  <c r="AJ1883" i="14"/>
  <c r="AI1883" i="14"/>
  <c r="AH1883" i="14"/>
  <c r="AG1883" i="14"/>
  <c r="AF1883" i="14"/>
  <c r="AE1883" i="14"/>
  <c r="AD1883" i="14"/>
  <c r="AC1883" i="14"/>
  <c r="AB1883" i="14"/>
  <c r="AA1883" i="14"/>
  <c r="Z1883" i="14"/>
  <c r="Y1883" i="14"/>
  <c r="X1883" i="14"/>
  <c r="W1883" i="14"/>
  <c r="V1883" i="14"/>
  <c r="U1883" i="14"/>
  <c r="T1883" i="14"/>
  <c r="S1883" i="14"/>
  <c r="R1883" i="14"/>
  <c r="Q1883" i="14"/>
  <c r="P1883" i="14"/>
  <c r="O1883" i="14"/>
  <c r="N1883" i="14"/>
  <c r="M1883" i="14"/>
  <c r="L1883" i="14"/>
  <c r="K1883" i="14"/>
  <c r="J1883" i="14"/>
  <c r="I1883" i="14"/>
  <c r="H1883" i="14"/>
  <c r="G1883" i="14"/>
  <c r="F1883" i="14"/>
  <c r="E1883" i="14"/>
  <c r="D1883" i="14"/>
  <c r="C1883" i="14"/>
  <c r="B1883" i="14"/>
  <c r="BI1882" i="14"/>
  <c r="BH1882" i="14"/>
  <c r="BG1882" i="14"/>
  <c r="BF1882" i="14"/>
  <c r="BE1882" i="14"/>
  <c r="BD1882" i="14"/>
  <c r="BC1882" i="14"/>
  <c r="BB1882" i="14"/>
  <c r="BA1882" i="14"/>
  <c r="AZ1882" i="14"/>
  <c r="AY1882" i="14"/>
  <c r="AX1882" i="14"/>
  <c r="AW1882" i="14"/>
  <c r="AV1882" i="14"/>
  <c r="AU1882" i="14"/>
  <c r="AT1882" i="14"/>
  <c r="AS1882" i="14"/>
  <c r="AR1882" i="14"/>
  <c r="AQ1882" i="14"/>
  <c r="AP1882" i="14"/>
  <c r="AO1882" i="14"/>
  <c r="AN1882" i="14"/>
  <c r="AM1882" i="14"/>
  <c r="AL1882" i="14"/>
  <c r="AK1882" i="14"/>
  <c r="AJ1882" i="14"/>
  <c r="AI1882" i="14"/>
  <c r="AH1882" i="14"/>
  <c r="AG1882" i="14"/>
  <c r="AF1882" i="14"/>
  <c r="AE1882" i="14"/>
  <c r="AD1882" i="14"/>
  <c r="AC1882" i="14"/>
  <c r="AB1882" i="14"/>
  <c r="AA1882" i="14"/>
  <c r="Z1882" i="14"/>
  <c r="Y1882" i="14"/>
  <c r="X1882" i="14"/>
  <c r="W1882" i="14"/>
  <c r="V1882" i="14"/>
  <c r="U1882" i="14"/>
  <c r="T1882" i="14"/>
  <c r="S1882" i="14"/>
  <c r="R1882" i="14"/>
  <c r="Q1882" i="14"/>
  <c r="P1882" i="14"/>
  <c r="O1882" i="14"/>
  <c r="N1882" i="14"/>
  <c r="M1882" i="14"/>
  <c r="L1882" i="14"/>
  <c r="K1882" i="14"/>
  <c r="J1882" i="14"/>
  <c r="I1882" i="14"/>
  <c r="H1882" i="14"/>
  <c r="G1882" i="14"/>
  <c r="F1882" i="14"/>
  <c r="E1882" i="14"/>
  <c r="D1882" i="14"/>
  <c r="C1882" i="14"/>
  <c r="B1882" i="14"/>
  <c r="BI1881" i="14"/>
  <c r="BI1884" i="14" s="1"/>
  <c r="BH1881" i="14"/>
  <c r="BH1884" i="14" s="1"/>
  <c r="BG1881" i="14"/>
  <c r="BG1884" i="14" s="1"/>
  <c r="BF1881" i="14"/>
  <c r="BF1884" i="14" s="1"/>
  <c r="BE1881" i="14"/>
  <c r="BE1884" i="14" s="1"/>
  <c r="BD1881" i="14"/>
  <c r="BD1884" i="14" s="1"/>
  <c r="BC1881" i="14"/>
  <c r="BC1884" i="14" s="1"/>
  <c r="BB1881" i="14"/>
  <c r="BB1884" i="14" s="1"/>
  <c r="BA1881" i="14"/>
  <c r="BA1884" i="14" s="1"/>
  <c r="AZ1881" i="14"/>
  <c r="AZ1884" i="14" s="1"/>
  <c r="AY1881" i="14"/>
  <c r="AY1884" i="14" s="1"/>
  <c r="AX1881" i="14"/>
  <c r="AX1884" i="14" s="1"/>
  <c r="AW1881" i="14"/>
  <c r="AW1884" i="14" s="1"/>
  <c r="AV1881" i="14"/>
  <c r="AV1884" i="14" s="1"/>
  <c r="AU1881" i="14"/>
  <c r="AU1884" i="14" s="1"/>
  <c r="AT1881" i="14"/>
  <c r="AT1884" i="14" s="1"/>
  <c r="AS1881" i="14"/>
  <c r="AS1884" i="14" s="1"/>
  <c r="AR1881" i="14"/>
  <c r="AR1884" i="14" s="1"/>
  <c r="AQ1881" i="14"/>
  <c r="AQ1884" i="14" s="1"/>
  <c r="AP1881" i="14"/>
  <c r="AP1884" i="14" s="1"/>
  <c r="AO1881" i="14"/>
  <c r="AO1884" i="14" s="1"/>
  <c r="AN1881" i="14"/>
  <c r="AN1884" i="14" s="1"/>
  <c r="AM1881" i="14"/>
  <c r="AM1884" i="14" s="1"/>
  <c r="AL1881" i="14"/>
  <c r="AL1884" i="14" s="1"/>
  <c r="AK1881" i="14"/>
  <c r="AK1884" i="14" s="1"/>
  <c r="AJ1881" i="14"/>
  <c r="AJ1884" i="14" s="1"/>
  <c r="AI1881" i="14"/>
  <c r="AI1884" i="14" s="1"/>
  <c r="AH1881" i="14"/>
  <c r="AH1884" i="14" s="1"/>
  <c r="AG1881" i="14"/>
  <c r="AG1884" i="14" s="1"/>
  <c r="AF1881" i="14"/>
  <c r="AF1884" i="14" s="1"/>
  <c r="AE1881" i="14"/>
  <c r="AE1884" i="14" s="1"/>
  <c r="AD1881" i="14"/>
  <c r="AD1884" i="14" s="1"/>
  <c r="AC1881" i="14"/>
  <c r="AC1884" i="14" s="1"/>
  <c r="AB1881" i="14"/>
  <c r="AB1884" i="14" s="1"/>
  <c r="AA1881" i="14"/>
  <c r="AA1884" i="14" s="1"/>
  <c r="Z1881" i="14"/>
  <c r="Z1884" i="14" s="1"/>
  <c r="Y1881" i="14"/>
  <c r="Y1884" i="14" s="1"/>
  <c r="X1881" i="14"/>
  <c r="X1884" i="14" s="1"/>
  <c r="W1881" i="14"/>
  <c r="W1884" i="14" s="1"/>
  <c r="V1881" i="14"/>
  <c r="V1884" i="14" s="1"/>
  <c r="U1881" i="14"/>
  <c r="U1884" i="14" s="1"/>
  <c r="T1881" i="14"/>
  <c r="T1884" i="14" s="1"/>
  <c r="S1881" i="14"/>
  <c r="S1884" i="14" s="1"/>
  <c r="R1881" i="14"/>
  <c r="Q1881" i="14"/>
  <c r="Q1884" i="14" s="1"/>
  <c r="P1881" i="14"/>
  <c r="P1884" i="14" s="1"/>
  <c r="O1881" i="14"/>
  <c r="O1884" i="14" s="1"/>
  <c r="N1881" i="14"/>
  <c r="N1884" i="14" s="1"/>
  <c r="M1881" i="14"/>
  <c r="M1884" i="14" s="1"/>
  <c r="L1881" i="14"/>
  <c r="L1884" i="14" s="1"/>
  <c r="K1881" i="14"/>
  <c r="K1884" i="14" s="1"/>
  <c r="J1881" i="14"/>
  <c r="J1884" i="14" s="1"/>
  <c r="I1881" i="14"/>
  <c r="I1884" i="14" s="1"/>
  <c r="H1881" i="14"/>
  <c r="H1884" i="14" s="1"/>
  <c r="G1881" i="14"/>
  <c r="G1884" i="14" s="1"/>
  <c r="F1881" i="14"/>
  <c r="F1884" i="14" s="1"/>
  <c r="E1881" i="14"/>
  <c r="E1884" i="14" s="1"/>
  <c r="D1881" i="14"/>
  <c r="D1884" i="14" s="1"/>
  <c r="C1881" i="14"/>
  <c r="C1884" i="14" s="1"/>
  <c r="B1881" i="14"/>
  <c r="B1884" i="14" s="1"/>
  <c r="D1879" i="14"/>
  <c r="D1874" i="14"/>
  <c r="C1874" i="14"/>
  <c r="B1874" i="14"/>
  <c r="N1869" i="14"/>
  <c r="M1869" i="14"/>
  <c r="L1869" i="14"/>
  <c r="K1869" i="14"/>
  <c r="J1864" i="14"/>
  <c r="I1864" i="14"/>
  <c r="J1859" i="14"/>
  <c r="I1859" i="14"/>
  <c r="H1859" i="14"/>
  <c r="J1854" i="14"/>
  <c r="I1854" i="14"/>
  <c r="H1854" i="14"/>
  <c r="G1854" i="14"/>
  <c r="F1854" i="14"/>
  <c r="E1854" i="14"/>
  <c r="H1849" i="14"/>
  <c r="G1849" i="14"/>
  <c r="F1849" i="14"/>
  <c r="E1849" i="14"/>
  <c r="D1849" i="14"/>
  <c r="N1844" i="14"/>
  <c r="M1844" i="14"/>
  <c r="L1844" i="14"/>
  <c r="K1844" i="14"/>
  <c r="J1844" i="14"/>
  <c r="I1844" i="14"/>
  <c r="H1844" i="14"/>
  <c r="G1844" i="14"/>
  <c r="F1844" i="14"/>
  <c r="E1844" i="14"/>
  <c r="D1844" i="14"/>
  <c r="C1844" i="14"/>
  <c r="J1839" i="14"/>
  <c r="I1839" i="14"/>
  <c r="H1839" i="14"/>
  <c r="G1839" i="14"/>
  <c r="F1839" i="14"/>
  <c r="E1839" i="14"/>
  <c r="D1839" i="14"/>
  <c r="C1839" i="14"/>
  <c r="L1834" i="14"/>
  <c r="K1834" i="14"/>
  <c r="J1834" i="14"/>
  <c r="I1834" i="14"/>
  <c r="H1834" i="14"/>
  <c r="G1834" i="14"/>
  <c r="F1834" i="14"/>
  <c r="E1834" i="14"/>
  <c r="D1834" i="14"/>
  <c r="C1834" i="14"/>
  <c r="E1829" i="14"/>
  <c r="D1829" i="14"/>
  <c r="C1829" i="14"/>
  <c r="B1829" i="14"/>
  <c r="B1824" i="14"/>
  <c r="G1819" i="14"/>
  <c r="F1819" i="14"/>
  <c r="E1819" i="14"/>
  <c r="D1819" i="14"/>
  <c r="C1819" i="14"/>
  <c r="B1819" i="14"/>
  <c r="H1814" i="14"/>
  <c r="G1814" i="14"/>
  <c r="F1814" i="14"/>
  <c r="E1814" i="14"/>
  <c r="D1814" i="14"/>
  <c r="C1814" i="14"/>
  <c r="B1814" i="14"/>
  <c r="D1809" i="14"/>
  <c r="C1809" i="14"/>
  <c r="B1809" i="14"/>
  <c r="N1801" i="14"/>
  <c r="N1804" i="14" s="1"/>
  <c r="M1801" i="14"/>
  <c r="M1804" i="14" s="1"/>
  <c r="L1801" i="14"/>
  <c r="L1804" i="14" s="1"/>
  <c r="K1801" i="14"/>
  <c r="K1804" i="14" s="1"/>
  <c r="J1801" i="14"/>
  <c r="J1804" i="14" s="1"/>
  <c r="I1801" i="14"/>
  <c r="I1804" i="14" s="1"/>
  <c r="H1801" i="14"/>
  <c r="H1804" i="14" s="1"/>
  <c r="G1801" i="14"/>
  <c r="G1804" i="14" s="1"/>
  <c r="F1801" i="14"/>
  <c r="F1804" i="14" s="1"/>
  <c r="E1801" i="14"/>
  <c r="E1804" i="14" s="1"/>
  <c r="D1801" i="14"/>
  <c r="D1804" i="14" s="1"/>
  <c r="C1801" i="14"/>
  <c r="C1804" i="14" s="1"/>
  <c r="B1799" i="14"/>
  <c r="F1794" i="14"/>
  <c r="E1794" i="14"/>
  <c r="D1794" i="14"/>
  <c r="C1794" i="14"/>
  <c r="B1794" i="14"/>
  <c r="N1789" i="14"/>
  <c r="M1789" i="14"/>
  <c r="L1789" i="14"/>
  <c r="K1789" i="14"/>
  <c r="J1789" i="14"/>
  <c r="I1789" i="14"/>
  <c r="H1789" i="14"/>
  <c r="N1784" i="14"/>
  <c r="M1784" i="14"/>
  <c r="L1784" i="14"/>
  <c r="K1784" i="14"/>
  <c r="J1784" i="14"/>
  <c r="I1784" i="14"/>
  <c r="H1784" i="14"/>
  <c r="N1779" i="14"/>
  <c r="H1774" i="14"/>
  <c r="G1774" i="14"/>
  <c r="F1774" i="14"/>
  <c r="E1774" i="14"/>
  <c r="D1774" i="14"/>
  <c r="C1774" i="14"/>
  <c r="B1774" i="14"/>
  <c r="H1769" i="14"/>
  <c r="G1769" i="14"/>
  <c r="F1769" i="14"/>
  <c r="E1769" i="14"/>
  <c r="D1769" i="14"/>
  <c r="C1769" i="14"/>
  <c r="B1769" i="14"/>
  <c r="D1764" i="14"/>
  <c r="C1764" i="14"/>
  <c r="B1764" i="14"/>
  <c r="Z1759" i="14"/>
  <c r="Y1759" i="14"/>
  <c r="X1759" i="14"/>
  <c r="W1759" i="14"/>
  <c r="V1759" i="14"/>
  <c r="U1759" i="14"/>
  <c r="T1759" i="14"/>
  <c r="S1759" i="14"/>
  <c r="R1759" i="14"/>
  <c r="Q1759" i="14"/>
  <c r="P1759" i="14"/>
  <c r="O1759" i="14"/>
  <c r="N1759" i="14"/>
  <c r="M1759" i="14"/>
  <c r="L1759" i="14"/>
  <c r="K1759" i="14"/>
  <c r="J1759" i="14"/>
  <c r="I1759" i="14"/>
  <c r="H1759" i="14"/>
  <c r="G1759" i="14"/>
  <c r="F1759" i="14"/>
  <c r="E1759" i="14"/>
  <c r="D1759" i="14"/>
  <c r="C1759" i="14"/>
  <c r="B1759" i="14"/>
  <c r="X1754" i="14"/>
  <c r="W1754" i="14"/>
  <c r="V1754" i="14"/>
  <c r="U1754" i="14"/>
  <c r="T1754" i="14"/>
  <c r="S1754" i="14"/>
  <c r="R1754" i="14"/>
  <c r="Q1754" i="14"/>
  <c r="P1754" i="14"/>
  <c r="X1749" i="14"/>
  <c r="W1749" i="14"/>
  <c r="V1749" i="14"/>
  <c r="U1749" i="14"/>
  <c r="T1749" i="14"/>
  <c r="S1749" i="14"/>
  <c r="R1749" i="14"/>
  <c r="Q1749" i="14"/>
  <c r="P1749" i="14"/>
  <c r="O1749" i="14"/>
  <c r="N1749" i="14"/>
  <c r="M1749" i="14"/>
  <c r="L1749" i="14"/>
  <c r="K1749" i="14"/>
  <c r="J1749" i="14"/>
  <c r="I1749" i="14"/>
  <c r="H1749" i="14"/>
  <c r="G1749" i="14"/>
  <c r="F1749" i="14"/>
  <c r="E1749" i="14"/>
  <c r="D1749" i="14"/>
  <c r="X1744" i="14"/>
  <c r="W1744" i="14"/>
  <c r="V1744" i="14"/>
  <c r="U1744" i="14"/>
  <c r="T1744" i="14"/>
  <c r="S1744" i="14"/>
  <c r="R1744" i="14"/>
  <c r="Q1744" i="14"/>
  <c r="P1744" i="14"/>
  <c r="O1744" i="14"/>
  <c r="N1744" i="14"/>
  <c r="M1744" i="14"/>
  <c r="L1744" i="14"/>
  <c r="K1744" i="14"/>
  <c r="J1744" i="14"/>
  <c r="I1744" i="14"/>
  <c r="H1744" i="14"/>
  <c r="G1744" i="14"/>
  <c r="F1744" i="14"/>
  <c r="E1744" i="14"/>
  <c r="D1744" i="14"/>
  <c r="C1744" i="14"/>
  <c r="B1744" i="14"/>
  <c r="BI1739" i="14"/>
  <c r="BH1739" i="14"/>
  <c r="BG1739" i="14"/>
  <c r="BF1739" i="14"/>
  <c r="BE1739" i="14"/>
  <c r="BD1739" i="14"/>
  <c r="BC1739" i="14"/>
  <c r="BB1739" i="14"/>
  <c r="BA1739" i="14"/>
  <c r="AZ1739" i="14"/>
  <c r="AY1739" i="14"/>
  <c r="AX1739" i="14"/>
  <c r="AW1739" i="14"/>
  <c r="AV1739" i="14"/>
  <c r="AU1739" i="14"/>
  <c r="AT1739" i="14"/>
  <c r="AS1739" i="14"/>
  <c r="AR1739" i="14"/>
  <c r="AQ1739" i="14"/>
  <c r="AP1739" i="14"/>
  <c r="AO1739" i="14"/>
  <c r="AN1739" i="14"/>
  <c r="AM1739" i="14"/>
  <c r="AL1739" i="14"/>
  <c r="AK1739" i="14"/>
  <c r="AJ1739" i="14"/>
  <c r="AI1739" i="14"/>
  <c r="AH1739" i="14"/>
  <c r="AG1739" i="14"/>
  <c r="AF1739" i="14"/>
  <c r="AE1739" i="14"/>
  <c r="AD1739" i="14"/>
  <c r="AC1739" i="14"/>
  <c r="AB1739" i="14"/>
  <c r="AA1739" i="14"/>
  <c r="Z1739" i="14"/>
  <c r="Y1739" i="14"/>
  <c r="X1739" i="14"/>
  <c r="W1739" i="14"/>
  <c r="V1739" i="14"/>
  <c r="U1739" i="14"/>
  <c r="T1739" i="14"/>
  <c r="S1739" i="14"/>
  <c r="R1739" i="14"/>
  <c r="Q1739" i="14"/>
  <c r="P1739" i="14"/>
  <c r="O1739" i="14"/>
  <c r="BI1733" i="14"/>
  <c r="BH1733" i="14"/>
  <c r="BG1733" i="14"/>
  <c r="BF1733" i="14"/>
  <c r="BE1733" i="14"/>
  <c r="BD1733" i="14"/>
  <c r="BC1733" i="14"/>
  <c r="BB1733" i="14"/>
  <c r="BA1733" i="14"/>
  <c r="AZ1733" i="14"/>
  <c r="AY1733" i="14"/>
  <c r="AX1733" i="14"/>
  <c r="AW1733" i="14"/>
  <c r="AV1733" i="14"/>
  <c r="AU1733" i="14"/>
  <c r="AT1733" i="14"/>
  <c r="AS1733" i="14"/>
  <c r="AR1733" i="14"/>
  <c r="AQ1733" i="14"/>
  <c r="AP1733" i="14"/>
  <c r="AO1733" i="14"/>
  <c r="AN1733" i="14"/>
  <c r="AM1733" i="14"/>
  <c r="AL1733" i="14"/>
  <c r="AK1733" i="14"/>
  <c r="AJ1733" i="14"/>
  <c r="AI1733" i="14"/>
  <c r="AH1733" i="14"/>
  <c r="AG1733" i="14"/>
  <c r="AF1733" i="14"/>
  <c r="AE1733" i="14"/>
  <c r="AD1733" i="14"/>
  <c r="AC1733" i="14"/>
  <c r="AB1733" i="14"/>
  <c r="AA1733" i="14"/>
  <c r="Z1733" i="14"/>
  <c r="Y1733" i="14"/>
  <c r="X1733" i="14"/>
  <c r="W1733" i="14"/>
  <c r="V1733" i="14"/>
  <c r="U1733" i="14"/>
  <c r="T1733" i="14"/>
  <c r="S1733" i="14"/>
  <c r="R1733" i="14"/>
  <c r="Q1733" i="14"/>
  <c r="P1733" i="14"/>
  <c r="O1733" i="14"/>
  <c r="N1733" i="14"/>
  <c r="M1733" i="14"/>
  <c r="L1733" i="14"/>
  <c r="K1733" i="14"/>
  <c r="J1733" i="14"/>
  <c r="I1733" i="14"/>
  <c r="H1733" i="14"/>
  <c r="G1733" i="14"/>
  <c r="F1733" i="14"/>
  <c r="E1733" i="14"/>
  <c r="D1733" i="14"/>
  <c r="C1733" i="14"/>
  <c r="B1733" i="14"/>
  <c r="BI1732" i="14"/>
  <c r="BH1732" i="14"/>
  <c r="BG1732" i="14"/>
  <c r="BF1732" i="14"/>
  <c r="BE1732" i="14"/>
  <c r="BD1732" i="14"/>
  <c r="BC1732" i="14"/>
  <c r="BB1732" i="14"/>
  <c r="BA1732" i="14"/>
  <c r="AZ1732" i="14"/>
  <c r="AY1732" i="14"/>
  <c r="AX1732" i="14"/>
  <c r="AW1732" i="14"/>
  <c r="AV1732" i="14"/>
  <c r="AU1732" i="14"/>
  <c r="AT1732" i="14"/>
  <c r="AS1732" i="14"/>
  <c r="AR1732" i="14"/>
  <c r="AQ1732" i="14"/>
  <c r="AP1732" i="14"/>
  <c r="AO1732" i="14"/>
  <c r="AN1732" i="14"/>
  <c r="AM1732" i="14"/>
  <c r="AL1732" i="14"/>
  <c r="AK1732" i="14"/>
  <c r="AJ1732" i="14"/>
  <c r="AI1732" i="14"/>
  <c r="AH1732" i="14"/>
  <c r="AG1732" i="14"/>
  <c r="AF1732" i="14"/>
  <c r="AE1732" i="14"/>
  <c r="AD1732" i="14"/>
  <c r="AC1732" i="14"/>
  <c r="AB1732" i="14"/>
  <c r="AA1732" i="14"/>
  <c r="Z1732" i="14"/>
  <c r="Y1732" i="14"/>
  <c r="X1732" i="14"/>
  <c r="W1732" i="14"/>
  <c r="V1732" i="14"/>
  <c r="U1732" i="14"/>
  <c r="T1732" i="14"/>
  <c r="S1732" i="14"/>
  <c r="R1732" i="14"/>
  <c r="Q1732" i="14"/>
  <c r="P1732" i="14"/>
  <c r="O1732" i="14"/>
  <c r="N1732" i="14"/>
  <c r="M1732" i="14"/>
  <c r="L1732" i="14"/>
  <c r="K1732" i="14"/>
  <c r="J1732" i="14"/>
  <c r="I1732" i="14"/>
  <c r="H1732" i="14"/>
  <c r="G1732" i="14"/>
  <c r="F1732" i="14"/>
  <c r="E1732" i="14"/>
  <c r="D1732" i="14"/>
  <c r="C1732" i="14"/>
  <c r="B1732" i="14"/>
  <c r="BI1731" i="14"/>
  <c r="BI1734" i="14" s="1"/>
  <c r="BH1731" i="14"/>
  <c r="BG1731" i="14"/>
  <c r="BG1734" i="14" s="1"/>
  <c r="BF1731" i="14"/>
  <c r="BF1734" i="14" s="1"/>
  <c r="BE1731" i="14"/>
  <c r="BE1734" i="14" s="1"/>
  <c r="BD1731" i="14"/>
  <c r="BD1734" i="14" s="1"/>
  <c r="BC1731" i="14"/>
  <c r="BC1734" i="14" s="1"/>
  <c r="BB1731" i="14"/>
  <c r="BB1734" i="14" s="1"/>
  <c r="BA1731" i="14"/>
  <c r="BA1734" i="14" s="1"/>
  <c r="AZ1731" i="14"/>
  <c r="AZ1734" i="14" s="1"/>
  <c r="AY1731" i="14"/>
  <c r="AY1734" i="14" s="1"/>
  <c r="AX1731" i="14"/>
  <c r="AX1734" i="14" s="1"/>
  <c r="AW1731" i="14"/>
  <c r="AW1734" i="14" s="1"/>
  <c r="AV1731" i="14"/>
  <c r="AV1734" i="14" s="1"/>
  <c r="AU1731" i="14"/>
  <c r="AU1734" i="14" s="1"/>
  <c r="AT1731" i="14"/>
  <c r="AT1734" i="14" s="1"/>
  <c r="AS1731" i="14"/>
  <c r="AS1734" i="14" s="1"/>
  <c r="AR1731" i="14"/>
  <c r="AR1734" i="14" s="1"/>
  <c r="AQ1731" i="14"/>
  <c r="AQ1734" i="14" s="1"/>
  <c r="AP1731" i="14"/>
  <c r="AP1734" i="14" s="1"/>
  <c r="AO1731" i="14"/>
  <c r="AO1734" i="14" s="1"/>
  <c r="AN1731" i="14"/>
  <c r="AN1734" i="14" s="1"/>
  <c r="AM1731" i="14"/>
  <c r="AM1734" i="14" s="1"/>
  <c r="AL1731" i="14"/>
  <c r="AL1734" i="14" s="1"/>
  <c r="AK1731" i="14"/>
  <c r="AK1734" i="14" s="1"/>
  <c r="AJ1731" i="14"/>
  <c r="AJ1734" i="14" s="1"/>
  <c r="AI1731" i="14"/>
  <c r="AI1734" i="14" s="1"/>
  <c r="AH1731" i="14"/>
  <c r="AH1734" i="14" s="1"/>
  <c r="AG1731" i="14"/>
  <c r="AG1734" i="14" s="1"/>
  <c r="AF1731" i="14"/>
  <c r="AF1734" i="14" s="1"/>
  <c r="AE1731" i="14"/>
  <c r="AE1734" i="14" s="1"/>
  <c r="AD1731" i="14"/>
  <c r="AD1734" i="14" s="1"/>
  <c r="AC1731" i="14"/>
  <c r="AC1734" i="14" s="1"/>
  <c r="AB1731" i="14"/>
  <c r="AB1734" i="14" s="1"/>
  <c r="AA1731" i="14"/>
  <c r="AA1734" i="14" s="1"/>
  <c r="Z1731" i="14"/>
  <c r="Z1734" i="14" s="1"/>
  <c r="Y1731" i="14"/>
  <c r="Y1734" i="14" s="1"/>
  <c r="X1731" i="14"/>
  <c r="X1734" i="14" s="1"/>
  <c r="W1731" i="14"/>
  <c r="W1734" i="14" s="1"/>
  <c r="V1731" i="14"/>
  <c r="V1734" i="14" s="1"/>
  <c r="U1731" i="14"/>
  <c r="U1734" i="14" s="1"/>
  <c r="T1731" i="14"/>
  <c r="T1734" i="14" s="1"/>
  <c r="S1731" i="14"/>
  <c r="S1734" i="14" s="1"/>
  <c r="R1731" i="14"/>
  <c r="Q1731" i="14"/>
  <c r="Q1734" i="14" s="1"/>
  <c r="P1731" i="14"/>
  <c r="P1734" i="14" s="1"/>
  <c r="O1731" i="14"/>
  <c r="O1734" i="14" s="1"/>
  <c r="N1731" i="14"/>
  <c r="N1734" i="14" s="1"/>
  <c r="M1731" i="14"/>
  <c r="M1734" i="14" s="1"/>
  <c r="L1731" i="14"/>
  <c r="L1734" i="14" s="1"/>
  <c r="K1731" i="14"/>
  <c r="K1734" i="14" s="1"/>
  <c r="J1731" i="14"/>
  <c r="J1734" i="14" s="1"/>
  <c r="I1731" i="14"/>
  <c r="I1734" i="14" s="1"/>
  <c r="H1731" i="14"/>
  <c r="H1734" i="14" s="1"/>
  <c r="G1731" i="14"/>
  <c r="G1734" i="14" s="1"/>
  <c r="F1731" i="14"/>
  <c r="F1734" i="14" s="1"/>
  <c r="E1731" i="14"/>
  <c r="E1734" i="14" s="1"/>
  <c r="D1731" i="14"/>
  <c r="D1734" i="14" s="1"/>
  <c r="C1731" i="14"/>
  <c r="C1734" i="14" s="1"/>
  <c r="B1731" i="14"/>
  <c r="B1734" i="14" s="1"/>
  <c r="S1729" i="14"/>
  <c r="BI1724" i="14"/>
  <c r="BH1724" i="14"/>
  <c r="BG1724" i="14"/>
  <c r="BF1724" i="14"/>
  <c r="BE1724" i="14"/>
  <c r="BD1724" i="14"/>
  <c r="BC1724" i="14"/>
  <c r="BB1724" i="14"/>
  <c r="BA1724" i="14"/>
  <c r="AZ1724" i="14"/>
  <c r="AY1724" i="14"/>
  <c r="AX1724" i="14"/>
  <c r="AW1724" i="14"/>
  <c r="AV1724" i="14"/>
  <c r="AU1724" i="14"/>
  <c r="AT1724" i="14"/>
  <c r="AS1724" i="14"/>
  <c r="AR1724" i="14"/>
  <c r="AQ1724" i="14"/>
  <c r="AP1724" i="14"/>
  <c r="AO1724" i="14"/>
  <c r="AN1724" i="14"/>
  <c r="AM1724" i="14"/>
  <c r="AL1724" i="14"/>
  <c r="AK1724" i="14"/>
  <c r="AJ1724" i="14"/>
  <c r="AI1724" i="14"/>
  <c r="AH1724" i="14"/>
  <c r="AG1724" i="14"/>
  <c r="AF1724" i="14"/>
  <c r="AE1724" i="14"/>
  <c r="AD1724" i="14"/>
  <c r="AC1724" i="14"/>
  <c r="M1719" i="14"/>
  <c r="L1719" i="14"/>
  <c r="K1719" i="14"/>
  <c r="J1719" i="14"/>
  <c r="I1719" i="14"/>
  <c r="G1714" i="14"/>
  <c r="F1714" i="14"/>
  <c r="E1714" i="14"/>
  <c r="C1714" i="14"/>
  <c r="B1714" i="14"/>
  <c r="D1713" i="14"/>
  <c r="D1714" i="14" s="1"/>
  <c r="H1709" i="14"/>
  <c r="G1709" i="14"/>
  <c r="F1709" i="14"/>
  <c r="E1709" i="14"/>
  <c r="D1709" i="14"/>
  <c r="C1709" i="14"/>
  <c r="B1709" i="14"/>
  <c r="BI1704" i="14"/>
  <c r="BH1704" i="14"/>
  <c r="BG1704" i="14"/>
  <c r="BF1704" i="14"/>
  <c r="BE1704" i="14"/>
  <c r="BD1704" i="14"/>
  <c r="BC1704" i="14"/>
  <c r="BB1704" i="14"/>
  <c r="BC1699" i="14"/>
  <c r="BB1699" i="14"/>
  <c r="BA1699" i="14"/>
  <c r="AZ1699" i="14"/>
  <c r="AY1699" i="14"/>
  <c r="AX1699" i="14"/>
  <c r="AW1699" i="14"/>
  <c r="AV1699" i="14"/>
  <c r="AU1699" i="14"/>
  <c r="BI1694" i="14"/>
  <c r="BH1694" i="14"/>
  <c r="BG1694" i="14"/>
  <c r="BF1694" i="14"/>
  <c r="BE1694" i="14"/>
  <c r="BD1694" i="14"/>
  <c r="BC1694" i="14"/>
  <c r="BB1694" i="14"/>
  <c r="BA1694" i="14"/>
  <c r="AZ1694" i="14"/>
  <c r="AY1694" i="14"/>
  <c r="AX1694" i="14"/>
  <c r="AW1694" i="14"/>
  <c r="AV1694" i="14"/>
  <c r="BC1689" i="14"/>
  <c r="BB1689" i="14"/>
  <c r="BA1689" i="14"/>
  <c r="AZ1689" i="14"/>
  <c r="AY1689" i="14"/>
  <c r="AX1689" i="14"/>
  <c r="AW1689" i="14"/>
  <c r="AV1689" i="14"/>
  <c r="AU1689" i="14"/>
  <c r="AT1689" i="14"/>
  <c r="AS1689" i="14"/>
  <c r="AR1689" i="14"/>
  <c r="BC1684" i="14"/>
  <c r="BB1684" i="14"/>
  <c r="BA1684" i="14"/>
  <c r="AZ1684" i="14"/>
  <c r="AY1684" i="14"/>
  <c r="AX1684" i="14"/>
  <c r="AW1684" i="14"/>
  <c r="AV1684" i="14"/>
  <c r="AU1684" i="14"/>
  <c r="AT1684" i="14"/>
  <c r="AS1684" i="14"/>
  <c r="AR1684" i="14"/>
  <c r="AQ1684" i="14"/>
  <c r="AP1684" i="14"/>
  <c r="AO1684" i="14"/>
  <c r="AN1684" i="14"/>
  <c r="AM1684" i="14"/>
  <c r="AL1684" i="14"/>
  <c r="AK1684" i="14"/>
  <c r="AJ1684" i="14"/>
  <c r="BC1679" i="14"/>
  <c r="BB1679" i="14"/>
  <c r="BA1679" i="14"/>
  <c r="AZ1679" i="14"/>
  <c r="AY1679" i="14"/>
  <c r="AX1679" i="14"/>
  <c r="AW1679" i="14"/>
  <c r="AV1679" i="14"/>
  <c r="AU1679" i="14"/>
  <c r="AT1679" i="14"/>
  <c r="AS1679" i="14"/>
  <c r="AR1679" i="14"/>
  <c r="AQ1679" i="14"/>
  <c r="AP1679" i="14"/>
  <c r="AO1679" i="14"/>
  <c r="BC1674" i="14"/>
  <c r="BB1674" i="14"/>
  <c r="BA1674" i="14"/>
  <c r="AZ1674" i="14"/>
  <c r="AY1674" i="14"/>
  <c r="AX1674" i="14"/>
  <c r="AW1674" i="14"/>
  <c r="AV1674" i="14"/>
  <c r="AU1674" i="14"/>
  <c r="AT1674" i="14"/>
  <c r="AS1674" i="14"/>
  <c r="AR1674" i="14"/>
  <c r="AQ1674" i="14"/>
  <c r="AP1674" i="14"/>
  <c r="J1669" i="14"/>
  <c r="I1669" i="14"/>
  <c r="H1669" i="14"/>
  <c r="N1664" i="14"/>
  <c r="K1659" i="14"/>
  <c r="J1659" i="14"/>
  <c r="I1659" i="14"/>
  <c r="H1659" i="14"/>
  <c r="G1659" i="14"/>
  <c r="J1654" i="14"/>
  <c r="K1649" i="14"/>
  <c r="J1649" i="14"/>
  <c r="I1649" i="14"/>
  <c r="H1649" i="14"/>
  <c r="G1649" i="14"/>
  <c r="F1649" i="14"/>
  <c r="E1649" i="14"/>
  <c r="C1649" i="14"/>
  <c r="B1649" i="14"/>
  <c r="D1648" i="14"/>
  <c r="D1649" i="14" s="1"/>
  <c r="H1644" i="14"/>
  <c r="G1644" i="14"/>
  <c r="F1644" i="14"/>
  <c r="E1644" i="14"/>
  <c r="C1644" i="14"/>
  <c r="B1644" i="14"/>
  <c r="D1643" i="14"/>
  <c r="D1644" i="14" s="1"/>
  <c r="C1639" i="14"/>
  <c r="B1639" i="14"/>
  <c r="D1638" i="14"/>
  <c r="D1639" i="14" s="1"/>
  <c r="BG1634" i="14"/>
  <c r="BF1634" i="14"/>
  <c r="BE1634" i="14"/>
  <c r="BD1634" i="14"/>
  <c r="BC1634" i="14"/>
  <c r="BB1634" i="14"/>
  <c r="BA1634" i="14"/>
  <c r="AZ1634" i="14"/>
  <c r="AY1634" i="14"/>
  <c r="AX1634" i="14"/>
  <c r="AW1634" i="14"/>
  <c r="AV1634" i="14"/>
  <c r="AU1634" i="14"/>
  <c r="AT1634" i="14"/>
  <c r="AS1634" i="14"/>
  <c r="AR1634" i="14"/>
  <c r="AQ1634" i="14"/>
  <c r="AP1634" i="14"/>
  <c r="AO1634" i="14"/>
  <c r="AN1634" i="14"/>
  <c r="AM1634" i="14"/>
  <c r="AL1634" i="14"/>
  <c r="AK1634" i="14"/>
  <c r="BC1629" i="14"/>
  <c r="BB1629" i="14"/>
  <c r="S1624" i="14"/>
  <c r="R1624" i="14"/>
  <c r="Q1624" i="14"/>
  <c r="P1624" i="14"/>
  <c r="O1624" i="14"/>
  <c r="N1624" i="14"/>
  <c r="M1624" i="14"/>
  <c r="L1624" i="14"/>
  <c r="K1624" i="14"/>
  <c r="U1619" i="14"/>
  <c r="T1619" i="14"/>
  <c r="S1619" i="14"/>
  <c r="R1619" i="14"/>
  <c r="Q1619" i="14"/>
  <c r="P1619" i="14"/>
  <c r="O1619" i="14"/>
  <c r="N1619" i="14"/>
  <c r="M1619" i="14"/>
  <c r="L1619" i="14"/>
  <c r="K1619" i="14"/>
  <c r="J1619" i="14"/>
  <c r="I1619" i="14"/>
  <c r="H1619" i="14"/>
  <c r="G1619" i="14"/>
  <c r="F1619" i="14"/>
  <c r="E1619" i="14"/>
  <c r="D1619" i="14"/>
  <c r="Y1614" i="14"/>
  <c r="X1614" i="14"/>
  <c r="W1614" i="14"/>
  <c r="V1614" i="14"/>
  <c r="U1614" i="14"/>
  <c r="T1614" i="14"/>
  <c r="S1614" i="14"/>
  <c r="R1614" i="14"/>
  <c r="Q1614" i="14"/>
  <c r="P1614" i="14"/>
  <c r="O1614" i="14"/>
  <c r="N1614" i="14"/>
  <c r="M1614" i="14"/>
  <c r="L1614" i="14"/>
  <c r="K1614" i="14"/>
  <c r="J1614" i="14"/>
  <c r="I1614" i="14"/>
  <c r="H1614" i="14"/>
  <c r="G1614" i="14"/>
  <c r="F1614" i="14"/>
  <c r="E1614" i="14"/>
  <c r="D1614" i="14"/>
  <c r="C1614" i="14"/>
  <c r="B1614" i="14"/>
  <c r="Q1609" i="14"/>
  <c r="P1609" i="14"/>
  <c r="O1609" i="14"/>
  <c r="N1609" i="14"/>
  <c r="M1609" i="14"/>
  <c r="L1609" i="14"/>
  <c r="K1609" i="14"/>
  <c r="J1609" i="14"/>
  <c r="I1609" i="14"/>
  <c r="H1609" i="14"/>
  <c r="G1609" i="14"/>
  <c r="F1609" i="14"/>
  <c r="E1609" i="14"/>
  <c r="C1609" i="14"/>
  <c r="B1609" i="14"/>
  <c r="D1608" i="14"/>
  <c r="D1609" i="14" s="1"/>
  <c r="K1604" i="14"/>
  <c r="J1604" i="14"/>
  <c r="I1604" i="14"/>
  <c r="H1604" i="14"/>
  <c r="G1604" i="14"/>
  <c r="F1604" i="14"/>
  <c r="E1604" i="14"/>
  <c r="D1604" i="14"/>
  <c r="BB1599" i="14"/>
  <c r="BA1599" i="14"/>
  <c r="AZ1599" i="14"/>
  <c r="AY1599" i="14"/>
  <c r="AX1599" i="14"/>
  <c r="AW1599" i="14"/>
  <c r="AV1599" i="14"/>
  <c r="AU1599" i="14"/>
  <c r="AT1599" i="14"/>
  <c r="U1594" i="14"/>
  <c r="T1594" i="14"/>
  <c r="S1594" i="14"/>
  <c r="R1594" i="14"/>
  <c r="Q1594" i="14"/>
  <c r="P1594" i="14"/>
  <c r="O1594" i="14"/>
  <c r="N1594" i="14"/>
  <c r="M1594" i="14"/>
  <c r="U1589" i="14"/>
  <c r="T1589" i="14"/>
  <c r="S1589" i="14"/>
  <c r="R1589" i="14"/>
  <c r="Q1589" i="14"/>
  <c r="P1589" i="14"/>
  <c r="O1589" i="14"/>
  <c r="N1589" i="14"/>
  <c r="M1589" i="14"/>
  <c r="L1589" i="14"/>
  <c r="K1589" i="14"/>
  <c r="J1589" i="14"/>
  <c r="I1589" i="14"/>
  <c r="M1584" i="14"/>
  <c r="L1584" i="14"/>
  <c r="K1584" i="14"/>
  <c r="J1584" i="14"/>
  <c r="I1584" i="14"/>
  <c r="H1584" i="14"/>
  <c r="G1584" i="14"/>
  <c r="F1584" i="14"/>
  <c r="E1584" i="14"/>
  <c r="D1584" i="14"/>
  <c r="C1584" i="14"/>
  <c r="R1579" i="14"/>
  <c r="Q1579" i="14"/>
  <c r="P1579" i="14"/>
  <c r="O1579" i="14"/>
  <c r="N1579" i="14"/>
  <c r="M1579" i="14"/>
  <c r="L1579" i="14"/>
  <c r="K1579" i="14"/>
  <c r="J1579" i="14"/>
  <c r="I1579" i="14"/>
  <c r="H1579" i="14"/>
  <c r="G1579" i="14"/>
  <c r="F1579" i="14"/>
  <c r="E1579" i="14"/>
  <c r="I1574" i="14"/>
  <c r="H1574" i="14"/>
  <c r="G1574" i="14"/>
  <c r="F1574" i="14"/>
  <c r="E1574" i="14"/>
  <c r="L1569" i="14"/>
  <c r="K1569" i="14"/>
  <c r="J1569" i="14"/>
  <c r="I1569" i="14"/>
  <c r="H1569" i="14"/>
  <c r="G1569" i="14"/>
  <c r="F1569" i="14"/>
  <c r="E1569" i="14"/>
  <c r="D1569" i="14"/>
  <c r="C1569" i="14"/>
  <c r="B1569" i="14"/>
  <c r="S1564" i="14"/>
  <c r="R1564" i="14"/>
  <c r="Q1564" i="14"/>
  <c r="P1564" i="14"/>
  <c r="O1564" i="14"/>
  <c r="N1564" i="14"/>
  <c r="M1564" i="14"/>
  <c r="L1564" i="14"/>
  <c r="K1564" i="14"/>
  <c r="J1564" i="14"/>
  <c r="I1564" i="14"/>
  <c r="H1564" i="14"/>
  <c r="G1564" i="14"/>
  <c r="F1564" i="14"/>
  <c r="E1564" i="14"/>
  <c r="C1564" i="14"/>
  <c r="B1564" i="14"/>
  <c r="D1563" i="14"/>
  <c r="D1564" i="14" s="1"/>
  <c r="L1559" i="14"/>
  <c r="K1559" i="14"/>
  <c r="J1559" i="14"/>
  <c r="I1559" i="14"/>
  <c r="H1559" i="14"/>
  <c r="G1559" i="14"/>
  <c r="F1559" i="14"/>
  <c r="E1559" i="14"/>
  <c r="C1559" i="14"/>
  <c r="B1559" i="14"/>
  <c r="D1558" i="14"/>
  <c r="D1559" i="14" s="1"/>
  <c r="J1554" i="14"/>
  <c r="I1554" i="14"/>
  <c r="H1554" i="14"/>
  <c r="G1554" i="14"/>
  <c r="F1554" i="14"/>
  <c r="E1554" i="14"/>
  <c r="D1554" i="14"/>
  <c r="C1554" i="14"/>
  <c r="B1554" i="14"/>
  <c r="BI1549" i="14"/>
  <c r="BH1549" i="14"/>
  <c r="BG1549" i="14"/>
  <c r="BF1549" i="14"/>
  <c r="BE1549" i="14"/>
  <c r="AL1544" i="14"/>
  <c r="AK1544" i="14"/>
  <c r="BI1539" i="14"/>
  <c r="BH1539" i="14"/>
  <c r="BG1539" i="14"/>
  <c r="BF1539" i="14"/>
  <c r="BE1539" i="14"/>
  <c r="BD1539" i="14"/>
  <c r="BC1539" i="14"/>
  <c r="BB1539" i="14"/>
  <c r="BA1539" i="14"/>
  <c r="AZ1539" i="14"/>
  <c r="AY1539" i="14"/>
  <c r="AX1539" i="14"/>
  <c r="AW1539" i="14"/>
  <c r="AV1539" i="14"/>
  <c r="AU1539" i="14"/>
  <c r="AT1539" i="14"/>
  <c r="AS1539" i="14"/>
  <c r="AR1539" i="14"/>
  <c r="AQ1539" i="14"/>
  <c r="AP1539" i="14"/>
  <c r="AO1539" i="14"/>
  <c r="AN1539" i="14"/>
  <c r="AM1539" i="14"/>
  <c r="AL1539" i="14"/>
  <c r="AK1539" i="14"/>
  <c r="AJ1539" i="14"/>
  <c r="AI1539" i="14"/>
  <c r="AH1539" i="14"/>
  <c r="AG1539" i="14"/>
  <c r="AF1539" i="14"/>
  <c r="AE1539" i="14"/>
  <c r="AD1539" i="14"/>
  <c r="AC1539" i="14"/>
  <c r="AB1539" i="14"/>
  <c r="AA1539" i="14"/>
  <c r="Z1539" i="14"/>
  <c r="Y1539" i="14"/>
  <c r="BI1534" i="14"/>
  <c r="BH1534" i="14"/>
  <c r="BG1534" i="14"/>
  <c r="BF1534" i="14"/>
  <c r="BE1534" i="14"/>
  <c r="BD1534" i="14"/>
  <c r="BC1534" i="14"/>
  <c r="BB1534" i="14"/>
  <c r="BA1534" i="14"/>
  <c r="AZ1534" i="14"/>
  <c r="AY1534" i="14"/>
  <c r="AX1534" i="14"/>
  <c r="AW1534" i="14"/>
  <c r="AV1534" i="14"/>
  <c r="AU1534" i="14"/>
  <c r="AT1534" i="14"/>
  <c r="AS1534" i="14"/>
  <c r="AR1534" i="14"/>
  <c r="AQ1534" i="14"/>
  <c r="AP1534" i="14"/>
  <c r="AO1534" i="14"/>
  <c r="AN1534" i="14"/>
  <c r="AM1534" i="14"/>
  <c r="AL1534" i="14"/>
  <c r="AK1534" i="14"/>
  <c r="AJ1534" i="14"/>
  <c r="AI1534" i="14"/>
  <c r="AH1534" i="14"/>
  <c r="AG1534" i="14"/>
  <c r="AF1534" i="14"/>
  <c r="AE1534" i="14"/>
  <c r="AD1534" i="14"/>
  <c r="AC1534" i="14"/>
  <c r="AB1534" i="14"/>
  <c r="AA1534" i="14"/>
  <c r="Z1534" i="14"/>
  <c r="Y1534" i="14"/>
  <c r="X1534" i="14"/>
  <c r="W1534" i="14"/>
  <c r="V1534" i="14"/>
  <c r="U1534" i="14"/>
  <c r="T1534" i="14"/>
  <c r="S1534" i="14"/>
  <c r="R1534" i="14"/>
  <c r="Q1534" i="14"/>
  <c r="Z1529" i="14"/>
  <c r="Y1529" i="14"/>
  <c r="X1529" i="14"/>
  <c r="W1529" i="14"/>
  <c r="V1529" i="14"/>
  <c r="U1529" i="14"/>
  <c r="T1529" i="14"/>
  <c r="S1529" i="14"/>
  <c r="R1529" i="14"/>
  <c r="Q1529" i="14"/>
  <c r="P1529" i="14"/>
  <c r="O1529" i="14"/>
  <c r="N1529" i="14"/>
  <c r="M1529" i="14"/>
  <c r="BI1524" i="14"/>
  <c r="BH1524" i="14"/>
  <c r="BG1524" i="14"/>
  <c r="BF1524" i="14"/>
  <c r="BE1524" i="14"/>
  <c r="BD1524" i="14"/>
  <c r="BC1524" i="14"/>
  <c r="BB1524" i="14"/>
  <c r="BA1524" i="14"/>
  <c r="AZ1524" i="14"/>
  <c r="AY1524" i="14"/>
  <c r="AX1524" i="14"/>
  <c r="AW1524" i="14"/>
  <c r="AV1524" i="14"/>
  <c r="AU1524" i="14"/>
  <c r="AT1524" i="14"/>
  <c r="AS1524" i="14"/>
  <c r="AR1524" i="14"/>
  <c r="AQ1524" i="14"/>
  <c r="AP1524" i="14"/>
  <c r="AO1524" i="14"/>
  <c r="AN1524" i="14"/>
  <c r="AM1524" i="14"/>
  <c r="AL1524" i="14"/>
  <c r="AK1524" i="14"/>
  <c r="AJ1524" i="14"/>
  <c r="AI1524" i="14"/>
  <c r="AH1524" i="14"/>
  <c r="AG1524" i="14"/>
  <c r="AF1524" i="14"/>
  <c r="AE1524" i="14"/>
  <c r="AD1524" i="14"/>
  <c r="AC1524" i="14"/>
  <c r="AB1524" i="14"/>
  <c r="AA1524" i="14"/>
  <c r="Z1524" i="14"/>
  <c r="Y1524" i="14"/>
  <c r="X1524" i="14"/>
  <c r="W1524" i="14"/>
  <c r="V1524" i="14"/>
  <c r="U1524" i="14"/>
  <c r="T1524" i="14"/>
  <c r="S1524" i="14"/>
  <c r="R1524" i="14"/>
  <c r="Q1524" i="14"/>
  <c r="P1524" i="14"/>
  <c r="O1524" i="14"/>
  <c r="N1524" i="14"/>
  <c r="M1524" i="14"/>
  <c r="L1524" i="14"/>
  <c r="K1524" i="14"/>
  <c r="BH1519" i="14"/>
  <c r="BG1519" i="14"/>
  <c r="BF1519" i="14"/>
  <c r="BE1519" i="14"/>
  <c r="BD1519" i="14"/>
  <c r="BC1519" i="14"/>
  <c r="BB1519" i="14"/>
  <c r="BA1519" i="14"/>
  <c r="AZ1519" i="14"/>
  <c r="AY1519" i="14"/>
  <c r="AX1519" i="14"/>
  <c r="AW1519" i="14"/>
  <c r="AV1519" i="14"/>
  <c r="AU1519" i="14"/>
  <c r="AT1519" i="14"/>
  <c r="AS1519" i="14"/>
  <c r="AR1519" i="14"/>
  <c r="AQ1519" i="14"/>
  <c r="AP1519" i="14"/>
  <c r="AO1519" i="14"/>
  <c r="AN1519" i="14"/>
  <c r="AM1519" i="14"/>
  <c r="AL1519" i="14"/>
  <c r="AK1519" i="14"/>
  <c r="AJ1519" i="14"/>
  <c r="AI1519" i="14"/>
  <c r="AH1519" i="14"/>
  <c r="AG1519" i="14"/>
  <c r="AF1519" i="14"/>
  <c r="AE1519" i="14"/>
  <c r="AD1519" i="14"/>
  <c r="AC1519" i="14"/>
  <c r="AB1519" i="14"/>
  <c r="AA1519" i="14"/>
  <c r="Z1519" i="14"/>
  <c r="Y1519" i="14"/>
  <c r="X1519" i="14"/>
  <c r="W1519" i="14"/>
  <c r="V1519" i="14"/>
  <c r="U1519" i="14"/>
  <c r="T1519" i="14"/>
  <c r="S1519" i="14"/>
  <c r="R1519" i="14"/>
  <c r="Q1519" i="14"/>
  <c r="P1519" i="14"/>
  <c r="O1519" i="14"/>
  <c r="N1519" i="14"/>
  <c r="M1519" i="14"/>
  <c r="L1519" i="14"/>
  <c r="K1519" i="14"/>
  <c r="J1519" i="14"/>
  <c r="I1519" i="14"/>
  <c r="H1519" i="14"/>
  <c r="D1514" i="14"/>
  <c r="C1514" i="14"/>
  <c r="T1509" i="14"/>
  <c r="S1509" i="14"/>
  <c r="R1509" i="14"/>
  <c r="Q1509" i="14"/>
  <c r="P1509" i="14"/>
  <c r="O1509" i="14"/>
  <c r="N1509" i="14"/>
  <c r="M1509" i="14"/>
  <c r="L1509" i="14"/>
  <c r="K1509" i="14"/>
  <c r="J1509" i="14"/>
  <c r="I1509" i="14"/>
  <c r="H1509" i="14"/>
  <c r="G1509" i="14"/>
  <c r="F1509" i="14"/>
  <c r="E1509" i="14"/>
  <c r="D1509" i="14"/>
  <c r="C1509" i="14"/>
  <c r="AS1504" i="14"/>
  <c r="AR1504" i="14"/>
  <c r="AQ1504" i="14"/>
  <c r="AP1504" i="14"/>
  <c r="AO1504" i="14"/>
  <c r="AN1504" i="14"/>
  <c r="AM1504" i="14"/>
  <c r="AL1504" i="14"/>
  <c r="AK1504" i="14"/>
  <c r="AJ1504" i="14"/>
  <c r="AI1504" i="14"/>
  <c r="AH1504" i="14"/>
  <c r="AG1504" i="14"/>
  <c r="AF1504" i="14"/>
  <c r="AE1504" i="14"/>
  <c r="AD1504" i="14"/>
  <c r="AC1504" i="14"/>
  <c r="AB1504" i="14"/>
  <c r="AA1504" i="14"/>
  <c r="Z1504" i="14"/>
  <c r="Y1504" i="14"/>
  <c r="X1504" i="14"/>
  <c r="W1504" i="14"/>
  <c r="V1504" i="14"/>
  <c r="U1504" i="14"/>
  <c r="T1504" i="14"/>
  <c r="S1504" i="14"/>
  <c r="R1504" i="14"/>
  <c r="Q1504" i="14"/>
  <c r="P1504" i="14"/>
  <c r="O1504" i="14"/>
  <c r="N1504" i="14"/>
  <c r="M1504" i="14"/>
  <c r="L1504" i="14"/>
  <c r="K1504" i="14"/>
  <c r="J1504" i="14"/>
  <c r="I1504" i="14"/>
  <c r="H1504" i="14"/>
  <c r="G1504" i="14"/>
  <c r="F1504" i="14"/>
  <c r="E1504" i="14"/>
  <c r="C1504" i="14"/>
  <c r="B1504" i="14"/>
  <c r="D1503" i="14"/>
  <c r="D1504" i="14" s="1"/>
  <c r="Z1499" i="14"/>
  <c r="Y1499" i="14"/>
  <c r="X1499" i="14"/>
  <c r="W1499" i="14"/>
  <c r="V1499" i="14"/>
  <c r="U1499" i="14"/>
  <c r="T1499" i="14"/>
  <c r="S1499" i="14"/>
  <c r="R1499" i="14"/>
  <c r="Q1499" i="14"/>
  <c r="P1499" i="14"/>
  <c r="O1499" i="14"/>
  <c r="N1499" i="14"/>
  <c r="M1499" i="14"/>
  <c r="L1499" i="14"/>
  <c r="K1499" i="14"/>
  <c r="J1499" i="14"/>
  <c r="I1499" i="14"/>
  <c r="H1499" i="14"/>
  <c r="G1499" i="14"/>
  <c r="F1499" i="14"/>
  <c r="E1499" i="14"/>
  <c r="D1499" i="14"/>
  <c r="C1499" i="14"/>
  <c r="B1499" i="14"/>
  <c r="AB1494" i="14"/>
  <c r="AA1494" i="14"/>
  <c r="Z1494" i="14"/>
  <c r="Y1494" i="14"/>
  <c r="X1494" i="14"/>
  <c r="W1494" i="14"/>
  <c r="V1494" i="14"/>
  <c r="U1494" i="14"/>
  <c r="T1494" i="14"/>
  <c r="S1494" i="14"/>
  <c r="R1494" i="14"/>
  <c r="Q1494" i="14"/>
  <c r="P1494" i="14"/>
  <c r="O1494" i="14"/>
  <c r="N1494" i="14"/>
  <c r="M1494" i="14"/>
  <c r="L1494" i="14"/>
  <c r="K1494" i="14"/>
  <c r="J1494" i="14"/>
  <c r="I1494" i="14"/>
  <c r="H1494" i="14"/>
  <c r="G1494" i="14"/>
  <c r="F1494" i="14"/>
  <c r="E1494" i="14"/>
  <c r="D1494" i="14"/>
  <c r="C1494" i="14"/>
  <c r="B1494" i="14"/>
  <c r="G1489" i="14"/>
  <c r="F1489" i="14"/>
  <c r="E1489" i="14"/>
  <c r="C1489" i="14"/>
  <c r="B1489" i="14"/>
  <c r="D1489" i="14"/>
  <c r="G1484" i="14"/>
  <c r="F1484" i="14"/>
  <c r="E1484" i="14"/>
  <c r="D1484" i="14"/>
  <c r="C1484" i="14"/>
  <c r="B1484" i="14"/>
  <c r="BI1479" i="14"/>
  <c r="BH1479" i="14"/>
  <c r="BG1479" i="14"/>
  <c r="BF1479" i="14"/>
  <c r="BE1479" i="14"/>
  <c r="BD1479" i="14"/>
  <c r="BC1479" i="14"/>
  <c r="BB1479" i="14"/>
  <c r="BA1479" i="14"/>
  <c r="AZ1479" i="14"/>
  <c r="AY1479" i="14"/>
  <c r="I1479" i="14"/>
  <c r="H1479" i="14"/>
  <c r="G1479" i="14"/>
  <c r="F1479" i="14"/>
  <c r="E1479" i="14"/>
  <c r="C1479" i="14"/>
  <c r="B1479" i="14"/>
  <c r="D1478" i="14"/>
  <c r="D1479" i="14" s="1"/>
  <c r="BF1474" i="14"/>
  <c r="BE1474" i="14"/>
  <c r="BD1474" i="14"/>
  <c r="BC1474" i="14"/>
  <c r="BB1474" i="14"/>
  <c r="BA1474" i="14"/>
  <c r="AZ1474" i="14"/>
  <c r="AY1474" i="14"/>
  <c r="AX1474" i="14"/>
  <c r="AW1474" i="14"/>
  <c r="AV1474" i="14"/>
  <c r="AU1474" i="14"/>
  <c r="AT1474" i="14"/>
  <c r="BI1469" i="14"/>
  <c r="BH1469" i="14"/>
  <c r="BG1469" i="14"/>
  <c r="BF1469" i="14"/>
  <c r="BE1469" i="14"/>
  <c r="BD1469" i="14"/>
  <c r="BC1469" i="14"/>
  <c r="BB1469" i="14"/>
  <c r="BA1469" i="14"/>
  <c r="AZ1469" i="14"/>
  <c r="AY1469" i="14"/>
  <c r="AX1469" i="14"/>
  <c r="AW1469" i="14"/>
  <c r="AV1469" i="14"/>
  <c r="AU1469" i="14"/>
  <c r="AT1469" i="14"/>
  <c r="AS1469" i="14"/>
  <c r="G1459" i="14"/>
  <c r="F1459" i="14"/>
  <c r="X1454" i="14"/>
  <c r="W1454" i="14"/>
  <c r="V1454" i="14"/>
  <c r="U1454" i="14"/>
  <c r="AY1449" i="14"/>
  <c r="AX1449" i="14"/>
  <c r="AS1449" i="14"/>
  <c r="AR1449" i="14"/>
  <c r="AQ1449" i="14"/>
  <c r="AP1449" i="14"/>
  <c r="AO1449" i="14"/>
  <c r="AN1449" i="14"/>
  <c r="BC1444" i="14"/>
  <c r="BB1444" i="14"/>
  <c r="BA1444" i="14"/>
  <c r="AZ1444" i="14"/>
  <c r="AY1444" i="14"/>
  <c r="AX1444" i="14"/>
  <c r="AW1444" i="14"/>
  <c r="W1434" i="14"/>
  <c r="V1434" i="14"/>
  <c r="U1434" i="14"/>
  <c r="K1429" i="14"/>
  <c r="K1424" i="14"/>
  <c r="J1424" i="14"/>
  <c r="J1419" i="14"/>
  <c r="J1414" i="14"/>
  <c r="J1409" i="14"/>
  <c r="O1404" i="14"/>
  <c r="O1399" i="14"/>
  <c r="AE1394" i="14"/>
  <c r="AD1394" i="14"/>
  <c r="AC1394" i="14"/>
  <c r="V1394" i="14"/>
  <c r="U1394" i="14"/>
  <c r="T1394" i="14"/>
  <c r="S1394" i="14"/>
  <c r="U1389" i="14"/>
  <c r="T1389" i="14"/>
  <c r="S1389" i="14"/>
  <c r="R1389" i="14"/>
  <c r="Q1389" i="14"/>
  <c r="N1384" i="14"/>
  <c r="N1379" i="14"/>
  <c r="I1374" i="14"/>
  <c r="BI1369" i="14"/>
  <c r="BH1369" i="14"/>
  <c r="BG1369" i="14"/>
  <c r="BF1369" i="14"/>
  <c r="BE1369" i="14"/>
  <c r="BD1369" i="14"/>
  <c r="BC1369" i="14"/>
  <c r="BB1369" i="14"/>
  <c r="BA1369" i="14"/>
  <c r="AZ1369" i="14"/>
  <c r="AY1369" i="14"/>
  <c r="AX1369" i="14"/>
  <c r="AW1369" i="14"/>
  <c r="AV1369" i="14"/>
  <c r="AU1369" i="14"/>
  <c r="AT1369" i="14"/>
  <c r="AS1369" i="14"/>
  <c r="AR1369" i="14"/>
  <c r="AQ1369" i="14"/>
  <c r="AP1369" i="14"/>
  <c r="AO1369" i="14"/>
  <c r="AN1369" i="14"/>
  <c r="AM1369" i="14"/>
  <c r="AL1369" i="14"/>
  <c r="AK1369" i="14"/>
  <c r="AJ1369" i="14"/>
  <c r="AI1369" i="14"/>
  <c r="BH1364" i="14"/>
  <c r="BG1364" i="14"/>
  <c r="BF1364" i="14"/>
  <c r="BE1364" i="14"/>
  <c r="BD1364" i="14"/>
  <c r="BC1364" i="14"/>
  <c r="BB1364" i="14"/>
  <c r="BA1364" i="14"/>
  <c r="AZ1364" i="14"/>
  <c r="AY1364" i="14"/>
  <c r="AX1364" i="14"/>
  <c r="AW1364" i="14"/>
  <c r="AV1364" i="14"/>
  <c r="AU1364" i="14"/>
  <c r="AT1364" i="14"/>
  <c r="AS1364" i="14"/>
  <c r="AR1364" i="14"/>
  <c r="AQ1364" i="14"/>
  <c r="AP1364" i="14"/>
  <c r="AO1364" i="14"/>
  <c r="AN1364" i="14"/>
  <c r="AM1364" i="14"/>
  <c r="AL1364" i="14"/>
  <c r="AK1364" i="14"/>
  <c r="AJ1364" i="14"/>
  <c r="AI1364" i="14"/>
  <c r="AH1364" i="14"/>
  <c r="AG1364" i="14"/>
  <c r="AF1364" i="14"/>
  <c r="AE1364" i="14"/>
  <c r="AD1364" i="14"/>
  <c r="AC1364" i="14"/>
  <c r="AB1364" i="14"/>
  <c r="AA1364" i="14"/>
  <c r="Z1364" i="14"/>
  <c r="Y1364" i="14"/>
  <c r="X1364" i="14"/>
  <c r="W1364" i="14"/>
  <c r="V1364" i="14"/>
  <c r="U1364" i="14"/>
  <c r="T1364" i="14"/>
  <c r="S1364" i="14"/>
  <c r="AA1359" i="14"/>
  <c r="Z1359" i="14"/>
  <c r="Y1359" i="14"/>
  <c r="X1359" i="14"/>
  <c r="W1359" i="14"/>
  <c r="V1359" i="14"/>
  <c r="U1359" i="14"/>
  <c r="T1359" i="14"/>
  <c r="S1359" i="14"/>
  <c r="R1359" i="14"/>
  <c r="Q1359" i="14"/>
  <c r="P1359" i="14"/>
  <c r="O1359" i="14"/>
  <c r="N1359" i="14"/>
  <c r="M1359" i="14"/>
  <c r="L1359" i="14"/>
  <c r="K1359" i="14"/>
  <c r="Y1349" i="14"/>
  <c r="X1349" i="14"/>
  <c r="W1349" i="14"/>
  <c r="V1349" i="14"/>
  <c r="U1349" i="14"/>
  <c r="T1349" i="14"/>
  <c r="S1349" i="14"/>
  <c r="R1349" i="14"/>
  <c r="Q1349" i="14"/>
  <c r="P1349" i="14"/>
  <c r="O1349" i="14"/>
  <c r="N1349" i="14"/>
  <c r="M1349" i="14"/>
  <c r="L1349" i="14"/>
  <c r="K1349" i="14"/>
  <c r="J1349" i="14"/>
  <c r="I1349" i="14"/>
  <c r="H1349" i="14"/>
  <c r="G1349" i="14"/>
  <c r="F1349" i="14"/>
  <c r="Y1344" i="14"/>
  <c r="X1344" i="14"/>
  <c r="W1344" i="14"/>
  <c r="V1344" i="14"/>
  <c r="U1344" i="14"/>
  <c r="T1344" i="14"/>
  <c r="S1344" i="14"/>
  <c r="R1344" i="14"/>
  <c r="Q1344" i="14"/>
  <c r="P1344" i="14"/>
  <c r="O1344" i="14"/>
  <c r="N1344" i="14"/>
  <c r="M1344" i="14"/>
  <c r="L1344" i="14"/>
  <c r="K1344" i="14"/>
  <c r="J1344" i="14"/>
  <c r="I1344" i="14"/>
  <c r="H1344" i="14"/>
  <c r="G1344" i="14"/>
  <c r="F1344" i="14"/>
  <c r="E1344" i="14"/>
  <c r="D1344" i="14"/>
  <c r="C1344" i="14"/>
  <c r="B1344" i="14"/>
  <c r="Y1339" i="14"/>
  <c r="X1339" i="14"/>
  <c r="W1339" i="14"/>
  <c r="V1339" i="14"/>
  <c r="U1339" i="14"/>
  <c r="T1339" i="14"/>
  <c r="S1339" i="14"/>
  <c r="R1339" i="14"/>
  <c r="Q1339" i="14"/>
  <c r="P1339" i="14"/>
  <c r="O1339" i="14"/>
  <c r="N1339" i="14"/>
  <c r="M1339" i="14"/>
  <c r="L1339" i="14"/>
  <c r="K1339" i="14"/>
  <c r="J1339" i="14"/>
  <c r="I1339" i="14"/>
  <c r="H1339" i="14"/>
  <c r="G1339" i="14"/>
  <c r="F1339" i="14"/>
  <c r="E1339" i="14"/>
  <c r="D1339" i="14"/>
  <c r="C1339" i="14"/>
  <c r="B1339" i="14"/>
  <c r="BI1329" i="14"/>
  <c r="BH1329" i="14"/>
  <c r="BG1329" i="14"/>
  <c r="BF1329" i="14"/>
  <c r="BE1329" i="14"/>
  <c r="BD1329" i="14"/>
  <c r="N1324" i="14"/>
  <c r="M1324" i="14"/>
  <c r="L1324" i="14"/>
  <c r="K1324" i="14"/>
  <c r="H1319" i="14"/>
  <c r="K1314" i="14"/>
  <c r="J1314" i="14"/>
  <c r="I1309" i="14"/>
  <c r="D1304" i="14"/>
  <c r="C1304" i="14"/>
  <c r="L1299" i="14"/>
  <c r="K1299" i="14"/>
  <c r="J1299" i="14"/>
  <c r="I1299" i="14"/>
  <c r="H1299" i="14"/>
  <c r="G1299" i="14"/>
  <c r="F1299" i="14"/>
  <c r="E1299" i="14"/>
  <c r="D1299" i="14"/>
  <c r="C1299" i="14"/>
  <c r="F1294" i="14"/>
  <c r="E1294" i="14"/>
  <c r="D1294" i="14"/>
  <c r="C1294" i="14"/>
  <c r="I1289" i="14"/>
  <c r="H1289" i="14"/>
  <c r="D1284" i="14"/>
  <c r="K1279" i="14"/>
  <c r="J1279" i="14"/>
  <c r="I1279" i="14"/>
  <c r="H1279" i="14"/>
  <c r="G1279" i="14"/>
  <c r="F1279" i="14"/>
  <c r="E1279" i="14"/>
  <c r="D1279" i="14"/>
  <c r="C1279" i="14"/>
  <c r="B1279" i="14"/>
  <c r="Q1274" i="14"/>
  <c r="P1274" i="14"/>
  <c r="O1274" i="14"/>
  <c r="AB1264" i="14"/>
  <c r="AA1264" i="14"/>
  <c r="Z1264" i="14"/>
  <c r="Y1264" i="14"/>
  <c r="T1259" i="14"/>
  <c r="S1259" i="14"/>
  <c r="R1259" i="14"/>
  <c r="N1254" i="14"/>
  <c r="AA1249" i="14"/>
  <c r="Z1249" i="14"/>
  <c r="Y1249" i="14"/>
  <c r="X1249" i="14"/>
  <c r="W1249" i="14"/>
  <c r="V1249" i="14"/>
  <c r="U1249" i="14"/>
  <c r="T1249" i="14"/>
  <c r="S1249" i="14"/>
  <c r="R1249" i="14"/>
  <c r="Q1249" i="14"/>
  <c r="P1249" i="14"/>
  <c r="O1249" i="14"/>
  <c r="N1249" i="14"/>
  <c r="M1249" i="14"/>
  <c r="L1249" i="14"/>
  <c r="K1249" i="14"/>
  <c r="J1249" i="14"/>
  <c r="I1249" i="14"/>
  <c r="H1249" i="14"/>
  <c r="G1249" i="14"/>
  <c r="F1249" i="14"/>
  <c r="E1249" i="14"/>
  <c r="Y1244" i="14"/>
  <c r="X1244" i="14"/>
  <c r="W1244" i="14"/>
  <c r="V1244" i="14"/>
  <c r="U1244" i="14"/>
  <c r="T1244" i="14"/>
  <c r="S1244" i="14"/>
  <c r="R1244" i="14"/>
  <c r="Q1244" i="14"/>
  <c r="P1244" i="14"/>
  <c r="O1244" i="14"/>
  <c r="N1244" i="14"/>
  <c r="M1244" i="14"/>
  <c r="AB1239" i="14"/>
  <c r="AA1239" i="14"/>
  <c r="Z1239" i="14"/>
  <c r="Y1239" i="14"/>
  <c r="X1239" i="14"/>
  <c r="W1239" i="14"/>
  <c r="V1239" i="14"/>
  <c r="U1239" i="14"/>
  <c r="T1239" i="14"/>
  <c r="S1239" i="14"/>
  <c r="R1239" i="14"/>
  <c r="Q1239" i="14"/>
  <c r="P1239" i="14"/>
  <c r="O1239" i="14"/>
  <c r="N1239" i="14"/>
  <c r="M1239" i="14"/>
  <c r="L1239" i="14"/>
  <c r="K1239" i="14"/>
  <c r="Y1234" i="14"/>
  <c r="X1234" i="14"/>
  <c r="W1234" i="14"/>
  <c r="V1234" i="14"/>
  <c r="U1234" i="14"/>
  <c r="T1234" i="14"/>
  <c r="S1234" i="14"/>
  <c r="R1234" i="14"/>
  <c r="Q1234" i="14"/>
  <c r="P1234" i="14"/>
  <c r="O1234" i="14"/>
  <c r="N1234" i="14"/>
  <c r="M1234" i="14"/>
  <c r="L1234" i="14"/>
  <c r="K1234" i="14"/>
  <c r="Y1229" i="14"/>
  <c r="X1229" i="14"/>
  <c r="W1229" i="14"/>
  <c r="V1229" i="14"/>
  <c r="U1229" i="14"/>
  <c r="T1229" i="14"/>
  <c r="S1229" i="14"/>
  <c r="R1229" i="14"/>
  <c r="Q1229" i="14"/>
  <c r="P1229" i="14"/>
  <c r="O1229" i="14"/>
  <c r="N1229" i="14"/>
  <c r="M1229" i="14"/>
  <c r="L1229" i="14"/>
  <c r="K1229" i="14"/>
  <c r="J1229" i="14"/>
  <c r="X1224" i="14"/>
  <c r="Y1219" i="14"/>
  <c r="X1219" i="14"/>
  <c r="W1219" i="14"/>
  <c r="V1219" i="14"/>
  <c r="U1219" i="14"/>
  <c r="T1219" i="14"/>
  <c r="S1219" i="14"/>
  <c r="R1219" i="14"/>
  <c r="Q1219" i="14"/>
  <c r="P1219" i="14"/>
  <c r="O1219" i="14"/>
  <c r="N1219" i="14"/>
  <c r="M1219" i="14"/>
  <c r="L1219" i="14"/>
  <c r="K1219" i="14"/>
  <c r="J1219" i="14"/>
  <c r="AB1214" i="14"/>
  <c r="AA1214" i="14"/>
  <c r="Z1214" i="14"/>
  <c r="Y1214" i="14"/>
  <c r="X1214" i="14"/>
  <c r="W1214" i="14"/>
  <c r="V1214" i="14"/>
  <c r="U1214" i="14"/>
  <c r="T1214" i="14"/>
  <c r="S1214" i="14"/>
  <c r="R1214" i="14"/>
  <c r="Q1214" i="14"/>
  <c r="P1214" i="14"/>
  <c r="O1214" i="14"/>
  <c r="N1214" i="14"/>
  <c r="M1214" i="14"/>
  <c r="L1214" i="14"/>
  <c r="K1214" i="14"/>
  <c r="J1214" i="14"/>
  <c r="S1209" i="14"/>
  <c r="R1209" i="14"/>
  <c r="Q1209" i="14"/>
  <c r="P1209" i="14"/>
  <c r="O1209" i="14"/>
  <c r="N1209" i="14"/>
  <c r="M1209" i="14"/>
  <c r="L1209" i="14"/>
  <c r="K1209" i="14"/>
  <c r="J1209" i="14"/>
  <c r="N1204" i="14"/>
  <c r="Y1199" i="14"/>
  <c r="X1199" i="14"/>
  <c r="W1199" i="14"/>
  <c r="V1199" i="14"/>
  <c r="U1199" i="14"/>
  <c r="T1199" i="14"/>
  <c r="S1199" i="14"/>
  <c r="R1199" i="14"/>
  <c r="Q1199" i="14"/>
  <c r="P1199" i="14"/>
  <c r="O1199" i="14"/>
  <c r="N1199" i="14"/>
  <c r="M1199" i="14"/>
  <c r="L1199" i="14"/>
  <c r="K1199" i="14"/>
  <c r="J1199" i="14"/>
  <c r="L1194" i="14"/>
  <c r="K1194" i="14"/>
  <c r="Y1189" i="14"/>
  <c r="X1189" i="14"/>
  <c r="W1189" i="14"/>
  <c r="V1189" i="14"/>
  <c r="U1189" i="14"/>
  <c r="T1189" i="14"/>
  <c r="S1189" i="14"/>
  <c r="R1189" i="14"/>
  <c r="Q1189" i="14"/>
  <c r="P1189" i="14"/>
  <c r="O1189" i="14"/>
  <c r="N1189" i="14"/>
  <c r="M1189" i="14"/>
  <c r="L1189" i="14"/>
  <c r="K1189" i="14"/>
  <c r="J1189" i="14"/>
  <c r="I1189" i="14"/>
  <c r="H1189" i="14"/>
  <c r="G1189" i="14"/>
  <c r="BI1184" i="14"/>
  <c r="BH1184" i="14"/>
  <c r="BG1184" i="14"/>
  <c r="BF1184" i="14"/>
  <c r="BE1184" i="14"/>
  <c r="BD1184" i="14"/>
  <c r="BC1183" i="14"/>
  <c r="BC818" i="14" s="1"/>
  <c r="BB1183" i="14"/>
  <c r="BB1184" i="14" s="1"/>
  <c r="BA1183" i="14"/>
  <c r="AZ1183" i="14"/>
  <c r="AZ818" i="14" s="1"/>
  <c r="AY1183" i="14"/>
  <c r="AX1183" i="14"/>
  <c r="AW1183" i="14"/>
  <c r="AW818" i="14" s="1"/>
  <c r="AV1183" i="14"/>
  <c r="AV818" i="14" s="1"/>
  <c r="AU1183" i="14"/>
  <c r="AT1183" i="14"/>
  <c r="AT818" i="14" s="1"/>
  <c r="AS1183" i="14"/>
  <c r="AS818" i="14" s="1"/>
  <c r="AR1183" i="14"/>
  <c r="AR818" i="14" s="1"/>
  <c r="AQ1183" i="14"/>
  <c r="AP1183" i="14"/>
  <c r="AP818" i="14" s="1"/>
  <c r="AB1174" i="14"/>
  <c r="AA1174" i="14"/>
  <c r="Z1174" i="14"/>
  <c r="Y1174" i="14"/>
  <c r="X1174" i="14"/>
  <c r="W1174" i="14"/>
  <c r="V1174" i="14"/>
  <c r="U1174" i="14"/>
  <c r="T1174" i="14"/>
  <c r="S1174" i="14"/>
  <c r="X1169" i="14"/>
  <c r="W1169" i="14"/>
  <c r="V1169" i="14"/>
  <c r="U1169" i="14"/>
  <c r="T1169" i="14"/>
  <c r="S1169" i="14"/>
  <c r="R1169" i="14"/>
  <c r="Q1169" i="14"/>
  <c r="P1169" i="14"/>
  <c r="O1169" i="14"/>
  <c r="N1169" i="14"/>
  <c r="M1169" i="14"/>
  <c r="L1169" i="14"/>
  <c r="K1169" i="14"/>
  <c r="J1169" i="14"/>
  <c r="I1169" i="14"/>
  <c r="H1169" i="14"/>
  <c r="G1169" i="14"/>
  <c r="F1169" i="14"/>
  <c r="E1169" i="14"/>
  <c r="C1169" i="14"/>
  <c r="B1169" i="14"/>
  <c r="D1169" i="14"/>
  <c r="K1164" i="14"/>
  <c r="J1164" i="14"/>
  <c r="I1164" i="14"/>
  <c r="H1164" i="14"/>
  <c r="G1164" i="14"/>
  <c r="F1164" i="14"/>
  <c r="E1164" i="14"/>
  <c r="D1164" i="14"/>
  <c r="C1164" i="14"/>
  <c r="B1164" i="14"/>
  <c r="H1159" i="14"/>
  <c r="G1159" i="14"/>
  <c r="F1159" i="14"/>
  <c r="E1159" i="14"/>
  <c r="D1159" i="14"/>
  <c r="C1159" i="14"/>
  <c r="B1159" i="14"/>
  <c r="AE1154" i="14"/>
  <c r="AD1154" i="14"/>
  <c r="AC1154" i="14"/>
  <c r="AB1154" i="14"/>
  <c r="AA1154" i="14"/>
  <c r="AC1149" i="14"/>
  <c r="T1144" i="14"/>
  <c r="BB1139" i="14"/>
  <c r="BA1139" i="14"/>
  <c r="AZ1139" i="14"/>
  <c r="AY1139" i="14"/>
  <c r="AX1139" i="14"/>
  <c r="AW1139" i="14"/>
  <c r="AV1139" i="14"/>
  <c r="AU1139" i="14"/>
  <c r="AT1139" i="14"/>
  <c r="AS1139" i="14"/>
  <c r="AR1139" i="14"/>
  <c r="AQ1139" i="14"/>
  <c r="AP1139" i="14"/>
  <c r="BH1129" i="14"/>
  <c r="BG1129" i="14"/>
  <c r="BF1129" i="14"/>
  <c r="BE1129" i="14"/>
  <c r="BD1129" i="14"/>
  <c r="BC1129" i="14"/>
  <c r="BB1129" i="14"/>
  <c r="BA1129" i="14"/>
  <c r="BC1124" i="14"/>
  <c r="BB1124" i="14"/>
  <c r="BA1124" i="14"/>
  <c r="AZ1124" i="14"/>
  <c r="AY1124" i="14"/>
  <c r="AX1124" i="14"/>
  <c r="AW1124" i="14"/>
  <c r="S1119" i="14"/>
  <c r="BI1114" i="14"/>
  <c r="BH1114" i="14"/>
  <c r="BG1114" i="14"/>
  <c r="BF1114" i="14"/>
  <c r="BE1114" i="14"/>
  <c r="BD1114" i="14"/>
  <c r="BC1114" i="14"/>
  <c r="BB1114" i="14"/>
  <c r="BA1114" i="14"/>
  <c r="AZ1114" i="14"/>
  <c r="AY1114" i="14"/>
  <c r="AX1114" i="14"/>
  <c r="AW1114" i="14"/>
  <c r="AV1114" i="14"/>
  <c r="BA1109" i="14"/>
  <c r="AZ1109" i="14"/>
  <c r="AY1109" i="14"/>
  <c r="AX1109" i="14"/>
  <c r="AW1109" i="14"/>
  <c r="N1104" i="14"/>
  <c r="Y1099" i="14"/>
  <c r="X1099" i="14"/>
  <c r="W1099" i="14"/>
  <c r="V1099" i="14"/>
  <c r="U1099" i="14"/>
  <c r="BI1094" i="14"/>
  <c r="BH1094" i="14"/>
  <c r="BG1094" i="14"/>
  <c r="BF1094" i="14"/>
  <c r="BE1094" i="14"/>
  <c r="Z1089" i="14"/>
  <c r="Y1089" i="14"/>
  <c r="X1089" i="14"/>
  <c r="W1089" i="14"/>
  <c r="V1089" i="14"/>
  <c r="U1089" i="14"/>
  <c r="T1089" i="14"/>
  <c r="S1089" i="14"/>
  <c r="R1089" i="14"/>
  <c r="Q1089" i="14"/>
  <c r="P1089" i="14"/>
  <c r="O1089" i="14"/>
  <c r="N1089" i="14"/>
  <c r="M1089" i="14"/>
  <c r="AO1084" i="14"/>
  <c r="AN1084" i="14"/>
  <c r="AM1084" i="14"/>
  <c r="AL1084" i="14"/>
  <c r="AK1084" i="14"/>
  <c r="AJ1084" i="14"/>
  <c r="AI1084" i="14"/>
  <c r="AH1084" i="14"/>
  <c r="AG1084" i="14"/>
  <c r="AF1084" i="14"/>
  <c r="AE1084" i="14"/>
  <c r="AD1084" i="14"/>
  <c r="G1079" i="14"/>
  <c r="F1079" i="14"/>
  <c r="E1079" i="14"/>
  <c r="C1079" i="14"/>
  <c r="B1079" i="14"/>
  <c r="D1079" i="14"/>
  <c r="D1074" i="14"/>
  <c r="C1074" i="14"/>
  <c r="B1074" i="14"/>
  <c r="C1069" i="14"/>
  <c r="B1069" i="14"/>
  <c r="BE1064" i="14"/>
  <c r="BD1064" i="14"/>
  <c r="BC1064" i="14"/>
  <c r="BB1064" i="14"/>
  <c r="BA1064" i="14"/>
  <c r="AZ1064" i="14"/>
  <c r="AY1064" i="14"/>
  <c r="AX1064" i="14"/>
  <c r="AW1064" i="14"/>
  <c r="AV1064" i="14"/>
  <c r="AU1064" i="14"/>
  <c r="AT1064" i="14"/>
  <c r="AS1064" i="14"/>
  <c r="AR1064" i="14"/>
  <c r="AQ1064" i="14"/>
  <c r="AP1064" i="14"/>
  <c r="AO1064" i="14"/>
  <c r="AN1064" i="14"/>
  <c r="AM1064" i="14"/>
  <c r="AL1064" i="14"/>
  <c r="AK1064" i="14"/>
  <c r="AJ1064" i="14"/>
  <c r="AI1064" i="14"/>
  <c r="AH1064" i="14"/>
  <c r="AG1064" i="14"/>
  <c r="AF1064" i="14"/>
  <c r="AE1064" i="14"/>
  <c r="AD1064" i="14"/>
  <c r="AC1064" i="14"/>
  <c r="AB1064" i="14"/>
  <c r="AA1064" i="14"/>
  <c r="Z1064" i="14"/>
  <c r="Y1064" i="14"/>
  <c r="X1064" i="14"/>
  <c r="W1064" i="14"/>
  <c r="V1064" i="14"/>
  <c r="U1064" i="14"/>
  <c r="T1064" i="14"/>
  <c r="S1064" i="14"/>
  <c r="R1064" i="14"/>
  <c r="Q1064" i="14"/>
  <c r="P1064" i="14"/>
  <c r="AO1059" i="14"/>
  <c r="AN1059" i="14"/>
  <c r="AM1059" i="14"/>
  <c r="AL1059" i="14"/>
  <c r="AK1059" i="14"/>
  <c r="AJ1059" i="14"/>
  <c r="AI1059" i="14"/>
  <c r="AH1059" i="14"/>
  <c r="AG1059" i="14"/>
  <c r="AF1059" i="14"/>
  <c r="AE1059" i="14"/>
  <c r="AD1059" i="14"/>
  <c r="AC1059" i="14"/>
  <c r="AB1059" i="14"/>
  <c r="AA1059" i="14"/>
  <c r="Z1059" i="14"/>
  <c r="Y1059" i="14"/>
  <c r="X1059" i="14"/>
  <c r="W1059" i="14"/>
  <c r="V1059" i="14"/>
  <c r="U1059" i="14"/>
  <c r="T1059" i="14"/>
  <c r="S1059" i="14"/>
  <c r="R1059" i="14"/>
  <c r="Q1059" i="14"/>
  <c r="P1059" i="14"/>
  <c r="BA1054" i="14"/>
  <c r="AZ1054" i="14"/>
  <c r="AY1054" i="14"/>
  <c r="AX1054" i="14"/>
  <c r="AW1054" i="14"/>
  <c r="AV1054" i="14"/>
  <c r="AU1054" i="14"/>
  <c r="AT1054" i="14"/>
  <c r="AS1054" i="14"/>
  <c r="AR1054" i="14"/>
  <c r="AQ1054" i="14"/>
  <c r="AP1054" i="14"/>
  <c r="AO1054" i="14"/>
  <c r="AN1054" i="14"/>
  <c r="AM1054" i="14"/>
  <c r="AL1054" i="14"/>
  <c r="AK1054" i="14"/>
  <c r="AJ1054" i="14"/>
  <c r="AI1054" i="14"/>
  <c r="AH1054" i="14"/>
  <c r="AG1054" i="14"/>
  <c r="AF1054" i="14"/>
  <c r="AE1054" i="14"/>
  <c r="AD1054" i="14"/>
  <c r="AC1054" i="14"/>
  <c r="BE1049" i="14"/>
  <c r="BD1049" i="14"/>
  <c r="BC1049" i="14"/>
  <c r="BB1049" i="14"/>
  <c r="BA1049" i="14"/>
  <c r="AZ1049" i="14"/>
  <c r="AY1049" i="14"/>
  <c r="AX1049" i="14"/>
  <c r="AW1049" i="14"/>
  <c r="AV1049" i="14"/>
  <c r="AU1049" i="14"/>
  <c r="AT1049" i="14"/>
  <c r="AS1049" i="14"/>
  <c r="AR1049" i="14"/>
  <c r="AQ1049" i="14"/>
  <c r="AP1049" i="14"/>
  <c r="AO1049" i="14"/>
  <c r="AN1049" i="14"/>
  <c r="AM1049" i="14"/>
  <c r="AL1049" i="14"/>
  <c r="AK1049" i="14"/>
  <c r="AJ1049" i="14"/>
  <c r="AI1049" i="14"/>
  <c r="AH1049" i="14"/>
  <c r="AG1049" i="14"/>
  <c r="AF1049" i="14"/>
  <c r="AE1049" i="14"/>
  <c r="AD1049" i="14"/>
  <c r="AC1049" i="14"/>
  <c r="AB1049" i="14"/>
  <c r="AA1049" i="14"/>
  <c r="Z1049" i="14"/>
  <c r="Y1049" i="14"/>
  <c r="X1049" i="14"/>
  <c r="W1049" i="14"/>
  <c r="V1049" i="14"/>
  <c r="U1049" i="14"/>
  <c r="T1049" i="14"/>
  <c r="S1049" i="14"/>
  <c r="R1049" i="14"/>
  <c r="Q1049" i="14"/>
  <c r="P1049" i="14"/>
  <c r="O1049" i="14"/>
  <c r="N1049" i="14"/>
  <c r="J1044" i="14"/>
  <c r="I1044" i="14"/>
  <c r="W1039" i="14"/>
  <c r="V1039" i="14"/>
  <c r="U1039" i="14"/>
  <c r="T1039" i="14"/>
  <c r="S1039" i="14"/>
  <c r="R1039" i="14"/>
  <c r="Q1039" i="14"/>
  <c r="P1039" i="14"/>
  <c r="O1039" i="14"/>
  <c r="N1039" i="14"/>
  <c r="M1039" i="14"/>
  <c r="L1039" i="14"/>
  <c r="K1039" i="14"/>
  <c r="J1039" i="14"/>
  <c r="I1039" i="14"/>
  <c r="H1039" i="14"/>
  <c r="AS1034" i="14"/>
  <c r="AR1034" i="14"/>
  <c r="AQ1034" i="14"/>
  <c r="AP1034" i="14"/>
  <c r="AO1034" i="14"/>
  <c r="AN1034" i="14"/>
  <c r="AM1034" i="14"/>
  <c r="AL1034" i="14"/>
  <c r="AK1034" i="14"/>
  <c r="AJ1034" i="14"/>
  <c r="AI1034" i="14"/>
  <c r="AH1034" i="14"/>
  <c r="AG1034" i="14"/>
  <c r="AF1034" i="14"/>
  <c r="AE1034" i="14"/>
  <c r="AD1034" i="14"/>
  <c r="AC1034" i="14"/>
  <c r="AB1034" i="14"/>
  <c r="AA1034" i="14"/>
  <c r="Z1034" i="14"/>
  <c r="Y1034" i="14"/>
  <c r="X1034" i="14"/>
  <c r="W1034" i="14"/>
  <c r="V1034" i="14"/>
  <c r="U1034" i="14"/>
  <c r="T1034" i="14"/>
  <c r="S1034" i="14"/>
  <c r="R1034" i="14"/>
  <c r="Q1034" i="14"/>
  <c r="P1034" i="14"/>
  <c r="O1034" i="14"/>
  <c r="N1034" i="14"/>
  <c r="M1034" i="14"/>
  <c r="L1034" i="14"/>
  <c r="K1034" i="14"/>
  <c r="J1034" i="14"/>
  <c r="I1034" i="14"/>
  <c r="H1034" i="14"/>
  <c r="G1034" i="14"/>
  <c r="F1034" i="14"/>
  <c r="BI1029" i="14"/>
  <c r="BH1029" i="14"/>
  <c r="BG1029" i="14"/>
  <c r="BF1029" i="14"/>
  <c r="BE1029" i="14"/>
  <c r="BD1029" i="14"/>
  <c r="BC1029" i="14"/>
  <c r="BB1029" i="14"/>
  <c r="BA1029" i="14"/>
  <c r="AZ1029" i="14"/>
  <c r="AY1029" i="14"/>
  <c r="AX1029" i="14"/>
  <c r="AW1029" i="14"/>
  <c r="AV1029" i="14"/>
  <c r="AU1029" i="14"/>
  <c r="AT1029" i="14"/>
  <c r="AS1029" i="14"/>
  <c r="AR1029" i="14"/>
  <c r="AQ1029" i="14"/>
  <c r="AP1029" i="14"/>
  <c r="AO1029" i="14"/>
  <c r="AN1029" i="14"/>
  <c r="AM1029" i="14"/>
  <c r="AL1029" i="14"/>
  <c r="AK1029" i="14"/>
  <c r="AJ1029" i="14"/>
  <c r="AI1029" i="14"/>
  <c r="AH1029" i="14"/>
  <c r="AG1029" i="14"/>
  <c r="AF1029" i="14"/>
  <c r="AE1029" i="14"/>
  <c r="AD1029" i="14"/>
  <c r="AC1029" i="14"/>
  <c r="AB1029" i="14"/>
  <c r="AA1029" i="14"/>
  <c r="Z1029" i="14"/>
  <c r="Y1029" i="14"/>
  <c r="X1029" i="14"/>
  <c r="W1029" i="14"/>
  <c r="V1029" i="14"/>
  <c r="U1029" i="14"/>
  <c r="T1029" i="14"/>
  <c r="S1029" i="14"/>
  <c r="R1029" i="14"/>
  <c r="Q1029" i="14"/>
  <c r="P1029" i="14"/>
  <c r="O1029" i="14"/>
  <c r="N1029" i="14"/>
  <c r="M1029" i="14"/>
  <c r="L1029" i="14"/>
  <c r="K1029" i="14"/>
  <c r="J1029" i="14"/>
  <c r="I1029" i="14"/>
  <c r="H1029" i="14"/>
  <c r="C818" i="14"/>
  <c r="D1019" i="14"/>
  <c r="Z1014" i="14"/>
  <c r="Y1014" i="14"/>
  <c r="X1014" i="14"/>
  <c r="W1014" i="14"/>
  <c r="V1014" i="14"/>
  <c r="U1014" i="14"/>
  <c r="T1014" i="14"/>
  <c r="S1014" i="14"/>
  <c r="R1014" i="14"/>
  <c r="Q1014" i="14"/>
  <c r="P1014" i="14"/>
  <c r="O1014" i="14"/>
  <c r="N1014" i="14"/>
  <c r="M1014" i="14"/>
  <c r="L1014" i="14"/>
  <c r="K1014" i="14"/>
  <c r="J1014" i="14"/>
  <c r="I1014" i="14"/>
  <c r="H1014" i="14"/>
  <c r="G1014" i="14"/>
  <c r="F1014" i="14"/>
  <c r="E1014" i="14"/>
  <c r="D1014" i="14"/>
  <c r="C1014" i="14"/>
  <c r="B1014" i="14"/>
  <c r="AK1009" i="14"/>
  <c r="AJ1009" i="14"/>
  <c r="AI1009" i="14"/>
  <c r="AH1009" i="14"/>
  <c r="AG1009" i="14"/>
  <c r="AF1009" i="14"/>
  <c r="AE1009" i="14"/>
  <c r="AD1009" i="14"/>
  <c r="AC1009" i="14"/>
  <c r="AB1009" i="14"/>
  <c r="AA1009" i="14"/>
  <c r="Z1009" i="14"/>
  <c r="Y1009" i="14"/>
  <c r="X1009" i="14"/>
  <c r="W1009" i="14"/>
  <c r="V1009" i="14"/>
  <c r="U1009" i="14"/>
  <c r="T1009" i="14"/>
  <c r="S1009" i="14"/>
  <c r="R1009" i="14"/>
  <c r="Q1009" i="14"/>
  <c r="P1009" i="14"/>
  <c r="O1009" i="14"/>
  <c r="N1009" i="14"/>
  <c r="M1009" i="14"/>
  <c r="L1009" i="14"/>
  <c r="K1009" i="14"/>
  <c r="J1009" i="14"/>
  <c r="I1009" i="14"/>
  <c r="H1009" i="14"/>
  <c r="G1009" i="14"/>
  <c r="F1009" i="14"/>
  <c r="E1009" i="14"/>
  <c r="D1009" i="14"/>
  <c r="C1009" i="14"/>
  <c r="B1009" i="14"/>
  <c r="Z1004" i="14"/>
  <c r="G1004" i="14"/>
  <c r="F1004" i="14"/>
  <c r="E1004" i="14"/>
  <c r="D1004" i="14"/>
  <c r="C1004" i="14"/>
  <c r="B1004" i="14"/>
  <c r="Z999" i="14"/>
  <c r="Y999" i="14"/>
  <c r="X999" i="14"/>
  <c r="W999" i="14"/>
  <c r="V999" i="14"/>
  <c r="U999" i="14"/>
  <c r="T999" i="14"/>
  <c r="S999" i="14"/>
  <c r="R999" i="14"/>
  <c r="Q999" i="14"/>
  <c r="P999" i="14"/>
  <c r="O999" i="14"/>
  <c r="N999" i="14"/>
  <c r="M999" i="14"/>
  <c r="L999" i="14"/>
  <c r="K999" i="14"/>
  <c r="J999" i="14"/>
  <c r="I999" i="14"/>
  <c r="H999" i="14"/>
  <c r="G999" i="14"/>
  <c r="F999" i="14"/>
  <c r="E999" i="14"/>
  <c r="D999" i="14"/>
  <c r="C999" i="14"/>
  <c r="B999" i="14"/>
  <c r="AA994" i="14"/>
  <c r="Z994" i="14"/>
  <c r="Y994" i="14"/>
  <c r="X994" i="14"/>
  <c r="W994" i="14"/>
  <c r="V994" i="14"/>
  <c r="U994" i="14"/>
  <c r="T994" i="14"/>
  <c r="S994" i="14"/>
  <c r="R994" i="14"/>
  <c r="Q994" i="14"/>
  <c r="P994" i="14"/>
  <c r="O994" i="14"/>
  <c r="N994" i="14"/>
  <c r="M994" i="14"/>
  <c r="L994" i="14"/>
  <c r="K994" i="14"/>
  <c r="J994" i="14"/>
  <c r="I994" i="14"/>
  <c r="H994" i="14"/>
  <c r="G994" i="14"/>
  <c r="F994" i="14"/>
  <c r="E994" i="14"/>
  <c r="D994" i="14"/>
  <c r="C994" i="14"/>
  <c r="B994" i="14"/>
  <c r="Z989" i="14"/>
  <c r="Y989" i="14"/>
  <c r="X989" i="14"/>
  <c r="W989" i="14"/>
  <c r="V989" i="14"/>
  <c r="U989" i="14"/>
  <c r="T989" i="14"/>
  <c r="S989" i="14"/>
  <c r="R989" i="14"/>
  <c r="Q989" i="14"/>
  <c r="P989" i="14"/>
  <c r="O989" i="14"/>
  <c r="N989" i="14"/>
  <c r="M989" i="14"/>
  <c r="L989" i="14"/>
  <c r="K989" i="14"/>
  <c r="J989" i="14"/>
  <c r="I989" i="14"/>
  <c r="H989" i="14"/>
  <c r="G989" i="14"/>
  <c r="F989" i="14"/>
  <c r="E989" i="14"/>
  <c r="D989" i="14"/>
  <c r="C989" i="14"/>
  <c r="B989" i="14"/>
  <c r="U984" i="14"/>
  <c r="T984" i="14"/>
  <c r="S984" i="14"/>
  <c r="R984" i="14"/>
  <c r="Q984" i="14"/>
  <c r="P984" i="14"/>
  <c r="O984" i="14"/>
  <c r="N984" i="14"/>
  <c r="M984" i="14"/>
  <c r="L984" i="14"/>
  <c r="K984" i="14"/>
  <c r="J984" i="14"/>
  <c r="I984" i="14"/>
  <c r="H984" i="14"/>
  <c r="G984" i="14"/>
  <c r="F984" i="14"/>
  <c r="E984" i="14"/>
  <c r="D984" i="14"/>
  <c r="C984" i="14"/>
  <c r="B984" i="14"/>
  <c r="I979" i="14"/>
  <c r="H979" i="14"/>
  <c r="AA974" i="14"/>
  <c r="Z974" i="14"/>
  <c r="Y974" i="14"/>
  <c r="X974" i="14"/>
  <c r="W974" i="14"/>
  <c r="V974" i="14"/>
  <c r="U974" i="14"/>
  <c r="T974" i="14"/>
  <c r="S974" i="14"/>
  <c r="R974" i="14"/>
  <c r="Q974" i="14"/>
  <c r="P974" i="14"/>
  <c r="O974" i="14"/>
  <c r="N974" i="14"/>
  <c r="M974" i="14"/>
  <c r="L974" i="14"/>
  <c r="K974" i="14"/>
  <c r="J974" i="14"/>
  <c r="I974" i="14"/>
  <c r="H974" i="14"/>
  <c r="G974" i="14"/>
  <c r="F974" i="14"/>
  <c r="E974" i="14"/>
  <c r="D974" i="14"/>
  <c r="C974" i="14"/>
  <c r="B974" i="14"/>
  <c r="G969" i="14"/>
  <c r="F969" i="14"/>
  <c r="E969" i="14"/>
  <c r="D969" i="14"/>
  <c r="C969" i="14"/>
  <c r="B969" i="14"/>
  <c r="G964" i="14"/>
  <c r="F964" i="14"/>
  <c r="E964" i="14"/>
  <c r="D964" i="14"/>
  <c r="C964" i="14"/>
  <c r="B964" i="14"/>
  <c r="B959" i="14"/>
  <c r="AA954" i="14"/>
  <c r="Z954" i="14"/>
  <c r="Y954" i="14"/>
  <c r="X954" i="14"/>
  <c r="V954" i="14"/>
  <c r="U954" i="14"/>
  <c r="T954" i="14"/>
  <c r="S954" i="14"/>
  <c r="R954" i="14"/>
  <c r="Q954" i="14"/>
  <c r="P954" i="14"/>
  <c r="O954" i="14"/>
  <c r="N954" i="14"/>
  <c r="M954" i="14"/>
  <c r="L954" i="14"/>
  <c r="K954" i="14"/>
  <c r="J954" i="14"/>
  <c r="I954" i="14"/>
  <c r="H954" i="14"/>
  <c r="G954" i="14"/>
  <c r="F954" i="14"/>
  <c r="E954" i="14"/>
  <c r="D954" i="14"/>
  <c r="C954" i="14"/>
  <c r="B954" i="14"/>
  <c r="W954" i="14"/>
  <c r="M949" i="14"/>
  <c r="L949" i="14"/>
  <c r="K949" i="14"/>
  <c r="J949" i="14"/>
  <c r="I949" i="14"/>
  <c r="H949" i="14"/>
  <c r="G949" i="14"/>
  <c r="F949" i="14"/>
  <c r="E949" i="14"/>
  <c r="C949" i="14"/>
  <c r="B949" i="14"/>
  <c r="D948" i="14"/>
  <c r="D949" i="14" s="1"/>
  <c r="AB944" i="14"/>
  <c r="AA944" i="14"/>
  <c r="Z944" i="14"/>
  <c r="Y944" i="14"/>
  <c r="X944" i="14"/>
  <c r="W944" i="14"/>
  <c r="V944" i="14"/>
  <c r="U944" i="14"/>
  <c r="T944" i="14"/>
  <c r="S944" i="14"/>
  <c r="R944" i="14"/>
  <c r="Q944" i="14"/>
  <c r="P944" i="14"/>
  <c r="O944" i="14"/>
  <c r="N944" i="14"/>
  <c r="M944" i="14"/>
  <c r="L944" i="14"/>
  <c r="K944" i="14"/>
  <c r="J944" i="14"/>
  <c r="I944" i="14"/>
  <c r="H944" i="14"/>
  <c r="G944" i="14"/>
  <c r="F944" i="14"/>
  <c r="E944" i="14"/>
  <c r="C944" i="14"/>
  <c r="B944" i="14"/>
  <c r="D943" i="14"/>
  <c r="D944" i="14" s="1"/>
  <c r="X939" i="14"/>
  <c r="W939" i="14"/>
  <c r="V939" i="14"/>
  <c r="U939" i="14"/>
  <c r="T939" i="14"/>
  <c r="S939" i="14"/>
  <c r="R939" i="14"/>
  <c r="Q939" i="14"/>
  <c r="P939" i="14"/>
  <c r="O939" i="14"/>
  <c r="N939" i="14"/>
  <c r="M939" i="14"/>
  <c r="L939" i="14"/>
  <c r="K939" i="14"/>
  <c r="J939" i="14"/>
  <c r="I939" i="14"/>
  <c r="H939" i="14"/>
  <c r="G939" i="14"/>
  <c r="F939" i="14"/>
  <c r="E939" i="14"/>
  <c r="C939" i="14"/>
  <c r="B939" i="14"/>
  <c r="D938" i="14"/>
  <c r="D939" i="14" s="1"/>
  <c r="N934" i="14"/>
  <c r="M934" i="14"/>
  <c r="L934" i="14"/>
  <c r="K934" i="14"/>
  <c r="J934" i="14"/>
  <c r="I934" i="14"/>
  <c r="H934" i="14"/>
  <c r="G934" i="14"/>
  <c r="F934" i="14"/>
  <c r="E934" i="14"/>
  <c r="C934" i="14"/>
  <c r="B934" i="14"/>
  <c r="D933" i="14"/>
  <c r="BC929" i="14"/>
  <c r="BB929" i="14"/>
  <c r="BA929" i="14"/>
  <c r="BI924" i="14"/>
  <c r="BH924" i="14"/>
  <c r="BG924" i="14"/>
  <c r="BF924" i="14"/>
  <c r="BE924" i="14"/>
  <c r="BD924" i="14"/>
  <c r="BC924" i="14"/>
  <c r="BB924" i="14"/>
  <c r="BI919" i="14"/>
  <c r="BH919" i="14"/>
  <c r="BG919" i="14"/>
  <c r="BF919" i="14"/>
  <c r="BE919" i="14"/>
  <c r="BD919" i="14"/>
  <c r="BC919" i="14"/>
  <c r="BB919" i="14"/>
  <c r="BA919" i="14"/>
  <c r="AZ919" i="14"/>
  <c r="AY919" i="14"/>
  <c r="AX919" i="14"/>
  <c r="BI914" i="14"/>
  <c r="BH914" i="14"/>
  <c r="BG914" i="14"/>
  <c r="BF914" i="14"/>
  <c r="BE914" i="14"/>
  <c r="BD914" i="14"/>
  <c r="BC914" i="14"/>
  <c r="BB914" i="14"/>
  <c r="BA914" i="14"/>
  <c r="BI909" i="14"/>
  <c r="BH909" i="14"/>
  <c r="BG909" i="14"/>
  <c r="BF909" i="14"/>
  <c r="BE909" i="14"/>
  <c r="BD909" i="14"/>
  <c r="BC909" i="14"/>
  <c r="BB909" i="14"/>
  <c r="BA909" i="14"/>
  <c r="AZ909" i="14"/>
  <c r="AY909" i="14"/>
  <c r="AX909" i="14"/>
  <c r="AX904" i="14"/>
  <c r="AW904" i="14"/>
  <c r="AV904" i="14"/>
  <c r="AU904" i="14"/>
  <c r="AT904" i="14"/>
  <c r="AS904" i="14"/>
  <c r="AR904" i="14"/>
  <c r="AQ904" i="14"/>
  <c r="BG899" i="14"/>
  <c r="BF899" i="14"/>
  <c r="BE899" i="14"/>
  <c r="BD899" i="14"/>
  <c r="AW894" i="14"/>
  <c r="AV894" i="14"/>
  <c r="AU894" i="14"/>
  <c r="AT894" i="14"/>
  <c r="AS894" i="14"/>
  <c r="AR894" i="14"/>
  <c r="AQ894" i="14"/>
  <c r="AP894" i="14"/>
  <c r="AO894" i="14"/>
  <c r="AN894" i="14"/>
  <c r="AM894" i="14"/>
  <c r="AL894" i="14"/>
  <c r="AK894" i="14"/>
  <c r="BC889" i="14"/>
  <c r="BB889" i="14"/>
  <c r="BA889" i="14"/>
  <c r="AZ889" i="14"/>
  <c r="AY889" i="14"/>
  <c r="AX889" i="14"/>
  <c r="AW889" i="14"/>
  <c r="AV889" i="14"/>
  <c r="AU889" i="14"/>
  <c r="AT889" i="14"/>
  <c r="AS889" i="14"/>
  <c r="AR889" i="14"/>
  <c r="AQ889" i="14"/>
  <c r="AP889" i="14"/>
  <c r="AO889" i="14"/>
  <c r="AN889" i="14"/>
  <c r="AM889" i="14"/>
  <c r="AL889" i="14"/>
  <c r="AK889" i="14"/>
  <c r="AJ889" i="14"/>
  <c r="BI884" i="14"/>
  <c r="BH884" i="14"/>
  <c r="BG884" i="14"/>
  <c r="BF884" i="14"/>
  <c r="BE884" i="14"/>
  <c r="BD884" i="14"/>
  <c r="BC884" i="14"/>
  <c r="BB884" i="14"/>
  <c r="BA884" i="14"/>
  <c r="AZ884" i="14"/>
  <c r="AY884" i="14"/>
  <c r="AX884" i="14"/>
  <c r="AW884" i="14"/>
  <c r="AV884" i="14"/>
  <c r="AU884" i="14"/>
  <c r="AT884" i="14"/>
  <c r="AS884" i="14"/>
  <c r="AR884" i="14"/>
  <c r="AQ884" i="14"/>
  <c r="AP884" i="14"/>
  <c r="AO884" i="14"/>
  <c r="AN884" i="14"/>
  <c r="AM884" i="14"/>
  <c r="AL884" i="14"/>
  <c r="AK884" i="14"/>
  <c r="AJ884" i="14"/>
  <c r="BI879" i="14"/>
  <c r="BH879" i="14"/>
  <c r="BG879" i="14"/>
  <c r="BF879" i="14"/>
  <c r="BE879" i="14"/>
  <c r="BD879" i="14"/>
  <c r="BC879" i="14"/>
  <c r="BB879" i="14"/>
  <c r="BA879" i="14"/>
  <c r="AZ879" i="14"/>
  <c r="AY879" i="14"/>
  <c r="AX879" i="14"/>
  <c r="AW879" i="14"/>
  <c r="AV879" i="14"/>
  <c r="AU879" i="14"/>
  <c r="AT879" i="14"/>
  <c r="AS879" i="14"/>
  <c r="AR879" i="14"/>
  <c r="AQ879" i="14"/>
  <c r="AP879" i="14"/>
  <c r="AO879" i="14"/>
  <c r="AN879" i="14"/>
  <c r="AM879" i="14"/>
  <c r="AL879" i="14"/>
  <c r="AK879" i="14"/>
  <c r="AJ879" i="14"/>
  <c r="AS874" i="14"/>
  <c r="AR874" i="14"/>
  <c r="AQ874" i="14"/>
  <c r="AP874" i="14"/>
  <c r="AO874" i="14"/>
  <c r="AN874" i="14"/>
  <c r="AM874" i="14"/>
  <c r="AL874" i="14"/>
  <c r="AK874" i="14"/>
  <c r="AJ874" i="14"/>
  <c r="AI874" i="14"/>
  <c r="AH874" i="14"/>
  <c r="BI869" i="14"/>
  <c r="BH869" i="14"/>
  <c r="BG869" i="14"/>
  <c r="BF869" i="14"/>
  <c r="BE869" i="14"/>
  <c r="BD869" i="14"/>
  <c r="BC869" i="14"/>
  <c r="BB869" i="14"/>
  <c r="BA869" i="14"/>
  <c r="AZ869" i="14"/>
  <c r="AY869" i="14"/>
  <c r="AX869" i="14"/>
  <c r="AW869" i="14"/>
  <c r="AV869" i="14"/>
  <c r="AU869" i="14"/>
  <c r="AT869" i="14"/>
  <c r="AS869" i="14"/>
  <c r="AR869" i="14"/>
  <c r="AQ869" i="14"/>
  <c r="BI864" i="14"/>
  <c r="BH864" i="14"/>
  <c r="BG864" i="14"/>
  <c r="BF864" i="14"/>
  <c r="BE864" i="14"/>
  <c r="BD864" i="14"/>
  <c r="BC864" i="14"/>
  <c r="BB864" i="14"/>
  <c r="BA864" i="14"/>
  <c r="AZ864" i="14"/>
  <c r="AY864" i="14"/>
  <c r="AX864" i="14"/>
  <c r="AW864" i="14"/>
  <c r="AV864" i="14"/>
  <c r="AU864" i="14"/>
  <c r="AT864" i="14"/>
  <c r="AS864" i="14"/>
  <c r="AR864" i="14"/>
  <c r="AQ864" i="14"/>
  <c r="AP864" i="14"/>
  <c r="AO864" i="14"/>
  <c r="AN864" i="14"/>
  <c r="AM864" i="14"/>
  <c r="AL864" i="14"/>
  <c r="AK864" i="14"/>
  <c r="AJ864" i="14"/>
  <c r="AI864" i="14"/>
  <c r="AH864" i="14"/>
  <c r="AG864" i="14"/>
  <c r="AF864" i="14"/>
  <c r="AE864" i="14"/>
  <c r="AD864" i="14"/>
  <c r="AC864" i="14"/>
  <c r="AB864" i="14"/>
  <c r="BI859" i="14"/>
  <c r="BH859" i="14"/>
  <c r="BG859" i="14"/>
  <c r="BF859" i="14"/>
  <c r="BE859" i="14"/>
  <c r="BD859" i="14"/>
  <c r="BC859" i="14"/>
  <c r="BB859" i="14"/>
  <c r="BA859" i="14"/>
  <c r="AZ859" i="14"/>
  <c r="AY859" i="14"/>
  <c r="AX859" i="14"/>
  <c r="AW859" i="14"/>
  <c r="AV859" i="14"/>
  <c r="AU859" i="14"/>
  <c r="AT859" i="14"/>
  <c r="AS859" i="14"/>
  <c r="AR859" i="14"/>
  <c r="AQ859" i="14"/>
  <c r="AP859" i="14"/>
  <c r="AO859" i="14"/>
  <c r="AN859" i="14"/>
  <c r="AM859" i="14"/>
  <c r="AL859" i="14"/>
  <c r="AK859" i="14"/>
  <c r="AJ859" i="14"/>
  <c r="AI859" i="14"/>
  <c r="AH859" i="14"/>
  <c r="AG859" i="14"/>
  <c r="AF859" i="14"/>
  <c r="AE859" i="14"/>
  <c r="AD859" i="14"/>
  <c r="AC859" i="14"/>
  <c r="AB859" i="14"/>
  <c r="AA859" i="14"/>
  <c r="Z859" i="14"/>
  <c r="Y859" i="14"/>
  <c r="X859" i="14"/>
  <c r="W859" i="14"/>
  <c r="V859" i="14"/>
  <c r="U859" i="14"/>
  <c r="Z854" i="14"/>
  <c r="AI849" i="14"/>
  <c r="AH849" i="14"/>
  <c r="AG849" i="14"/>
  <c r="AF849" i="14"/>
  <c r="AE849" i="14"/>
  <c r="AD849" i="14"/>
  <c r="AC849" i="14"/>
  <c r="AB849" i="14"/>
  <c r="AA849" i="14"/>
  <c r="Z849" i="14"/>
  <c r="Y849" i="14"/>
  <c r="X849" i="14"/>
  <c r="W849" i="14"/>
  <c r="V849" i="14"/>
  <c r="U849" i="14"/>
  <c r="T849" i="14"/>
  <c r="S849" i="14"/>
  <c r="AJ844" i="14"/>
  <c r="AI844" i="14"/>
  <c r="AH844" i="14"/>
  <c r="AG844" i="14"/>
  <c r="AF844" i="14"/>
  <c r="AE844" i="14"/>
  <c r="AD844" i="14"/>
  <c r="AC844" i="14"/>
  <c r="AB844" i="14"/>
  <c r="AA844" i="14"/>
  <c r="Z844" i="14"/>
  <c r="BI839" i="14"/>
  <c r="BH839" i="14"/>
  <c r="BG839" i="14"/>
  <c r="BF839" i="14"/>
  <c r="BE839" i="14"/>
  <c r="BD839" i="14"/>
  <c r="BC839" i="14"/>
  <c r="BB839" i="14"/>
  <c r="BA839" i="14"/>
  <c r="AZ839" i="14"/>
  <c r="AY839" i="14"/>
  <c r="AX839" i="14"/>
  <c r="AW839" i="14"/>
  <c r="AV839" i="14"/>
  <c r="AU839" i="14"/>
  <c r="AT839" i="14"/>
  <c r="AS839" i="14"/>
  <c r="AR839" i="14"/>
  <c r="AQ839" i="14"/>
  <c r="AP839" i="14"/>
  <c r="AO839" i="14"/>
  <c r="AN839" i="14"/>
  <c r="AM839" i="14"/>
  <c r="AL839" i="14"/>
  <c r="AK839" i="14"/>
  <c r="AJ839" i="14"/>
  <c r="AI839" i="14"/>
  <c r="AH839" i="14"/>
  <c r="AG839" i="14"/>
  <c r="AF839" i="14"/>
  <c r="AE839" i="14"/>
  <c r="AD839" i="14"/>
  <c r="AC839" i="14"/>
  <c r="AB839" i="14"/>
  <c r="AA839" i="14"/>
  <c r="Z839" i="14"/>
  <c r="Y839" i="14"/>
  <c r="X839" i="14"/>
  <c r="W839" i="14"/>
  <c r="V839" i="14"/>
  <c r="V834" i="14"/>
  <c r="U834" i="14"/>
  <c r="T834" i="14"/>
  <c r="S834" i="14"/>
  <c r="R834" i="14"/>
  <c r="Q834" i="14"/>
  <c r="P834" i="14"/>
  <c r="O834" i="14"/>
  <c r="N834" i="14"/>
  <c r="AC829" i="14"/>
  <c r="J824" i="14"/>
  <c r="I824" i="14"/>
  <c r="D814" i="14"/>
  <c r="BC809" i="14"/>
  <c r="BB809" i="14"/>
  <c r="BA809" i="14"/>
  <c r="AZ809" i="14"/>
  <c r="AY809" i="14"/>
  <c r="AX809" i="14"/>
  <c r="BI804" i="14"/>
  <c r="BH804" i="14"/>
  <c r="BG804" i="14"/>
  <c r="BF804" i="14"/>
  <c r="BE804" i="14"/>
  <c r="BD804" i="14"/>
  <c r="BC804" i="14"/>
  <c r="BB804" i="14"/>
  <c r="BA804" i="14"/>
  <c r="AZ804" i="14"/>
  <c r="AY804" i="14"/>
  <c r="AX804" i="14"/>
  <c r="AW804" i="14"/>
  <c r="AV804" i="14"/>
  <c r="AU804" i="14"/>
  <c r="AT804" i="14"/>
  <c r="AS804" i="14"/>
  <c r="AR804" i="14"/>
  <c r="AQ804" i="14"/>
  <c r="AP804" i="14"/>
  <c r="AO804" i="14"/>
  <c r="AN804" i="14"/>
  <c r="AM804" i="14"/>
  <c r="AL804" i="14"/>
  <c r="AK804" i="14"/>
  <c r="AJ804" i="14"/>
  <c r="AI804" i="14"/>
  <c r="AH804" i="14"/>
  <c r="AG804" i="14"/>
  <c r="AF804" i="14"/>
  <c r="AE804" i="14"/>
  <c r="AD804" i="14"/>
  <c r="AC804" i="14"/>
  <c r="AB804" i="14"/>
  <c r="AA804" i="14"/>
  <c r="Z804" i="14"/>
  <c r="Y804" i="14"/>
  <c r="X804" i="14"/>
  <c r="W804" i="14"/>
  <c r="V804" i="14"/>
  <c r="U804" i="14"/>
  <c r="T804" i="14"/>
  <c r="S804" i="14"/>
  <c r="R804" i="14"/>
  <c r="Q804" i="14"/>
  <c r="P804" i="14"/>
  <c r="O804" i="14"/>
  <c r="N804" i="14"/>
  <c r="M804" i="14"/>
  <c r="L804" i="14"/>
  <c r="K804" i="14"/>
  <c r="J804" i="14"/>
  <c r="I804" i="14"/>
  <c r="E799" i="14"/>
  <c r="AC794" i="14"/>
  <c r="AB794" i="14"/>
  <c r="AA794" i="14"/>
  <c r="Z794" i="14"/>
  <c r="Y794" i="14"/>
  <c r="X794" i="14"/>
  <c r="W794" i="14"/>
  <c r="V794" i="14"/>
  <c r="U794" i="14"/>
  <c r="T794" i="14"/>
  <c r="S794" i="14"/>
  <c r="R794" i="14"/>
  <c r="Q794" i="14"/>
  <c r="P794" i="14"/>
  <c r="O794" i="14"/>
  <c r="N794" i="14"/>
  <c r="M794" i="14"/>
  <c r="L794" i="14"/>
  <c r="K794" i="14"/>
  <c r="J794" i="14"/>
  <c r="I794" i="14"/>
  <c r="H794" i="14"/>
  <c r="G794" i="14"/>
  <c r="F794" i="14"/>
  <c r="E794" i="14"/>
  <c r="D794" i="14"/>
  <c r="C794" i="14"/>
  <c r="P789" i="14"/>
  <c r="O789" i="14"/>
  <c r="N789" i="14"/>
  <c r="M789" i="14"/>
  <c r="L789" i="14"/>
  <c r="K789" i="14"/>
  <c r="J789" i="14"/>
  <c r="I789" i="14"/>
  <c r="H789" i="14"/>
  <c r="K784" i="14"/>
  <c r="J784" i="14"/>
  <c r="I784" i="14"/>
  <c r="H784" i="14"/>
  <c r="G784" i="14"/>
  <c r="F784" i="14"/>
  <c r="E784" i="14"/>
  <c r="D784" i="14"/>
  <c r="C784" i="14"/>
  <c r="B784" i="14"/>
  <c r="BI779" i="14"/>
  <c r="BH779" i="14"/>
  <c r="BG779" i="14"/>
  <c r="BF779" i="14"/>
  <c r="BE779" i="14"/>
  <c r="BD779" i="14"/>
  <c r="BC779" i="14"/>
  <c r="BB779" i="14"/>
  <c r="BA779" i="14"/>
  <c r="AZ779" i="14"/>
  <c r="AY779" i="14"/>
  <c r="AX779" i="14"/>
  <c r="AW779" i="14"/>
  <c r="AV779" i="14"/>
  <c r="AU779" i="14"/>
  <c r="AT779" i="14"/>
  <c r="AS779" i="14"/>
  <c r="AR779" i="14"/>
  <c r="AQ779" i="14"/>
  <c r="AP779" i="14"/>
  <c r="AO779" i="14"/>
  <c r="AN779" i="14"/>
  <c r="AM779" i="14"/>
  <c r="AL779" i="14"/>
  <c r="AK779" i="14"/>
  <c r="AJ779" i="14"/>
  <c r="AI779" i="14"/>
  <c r="AH779" i="14"/>
  <c r="AG779" i="14"/>
  <c r="BI773" i="14"/>
  <c r="BH773" i="14"/>
  <c r="BG773" i="14"/>
  <c r="BF773" i="14"/>
  <c r="BE773" i="14"/>
  <c r="BD773" i="14"/>
  <c r="BC773" i="14"/>
  <c r="BB773" i="14"/>
  <c r="BA773" i="14"/>
  <c r="AZ773" i="14"/>
  <c r="AY773" i="14"/>
  <c r="AX773" i="14"/>
  <c r="AW773" i="14"/>
  <c r="AV773" i="14"/>
  <c r="AU773" i="14"/>
  <c r="AT773" i="14"/>
  <c r="AS773" i="14"/>
  <c r="AR773" i="14"/>
  <c r="AQ773" i="14"/>
  <c r="AP773" i="14"/>
  <c r="AO773" i="14"/>
  <c r="AN773" i="14"/>
  <c r="AM773" i="14"/>
  <c r="AL773" i="14"/>
  <c r="AK773" i="14"/>
  <c r="AJ773" i="14"/>
  <c r="AI773" i="14"/>
  <c r="AH773" i="14"/>
  <c r="AG773" i="14"/>
  <c r="AF773" i="14"/>
  <c r="AE773" i="14"/>
  <c r="AD773" i="14"/>
  <c r="AC773" i="14"/>
  <c r="AB773" i="14"/>
  <c r="AA773" i="14"/>
  <c r="Z773" i="14"/>
  <c r="Y773" i="14"/>
  <c r="X773" i="14"/>
  <c r="W773" i="14"/>
  <c r="V773" i="14"/>
  <c r="U773" i="14"/>
  <c r="T773" i="14"/>
  <c r="S773" i="14"/>
  <c r="R773" i="14"/>
  <c r="Q773" i="14"/>
  <c r="P773" i="14"/>
  <c r="O773" i="14"/>
  <c r="N773" i="14"/>
  <c r="M773" i="14"/>
  <c r="L773" i="14"/>
  <c r="K773" i="14"/>
  <c r="J773" i="14"/>
  <c r="I773" i="14"/>
  <c r="H773" i="14"/>
  <c r="G773" i="14"/>
  <c r="F773" i="14"/>
  <c r="E773" i="14"/>
  <c r="D773" i="14"/>
  <c r="C773" i="14"/>
  <c r="B773" i="14"/>
  <c r="BI772" i="14"/>
  <c r="BH772" i="14"/>
  <c r="BG772" i="14"/>
  <c r="BF772" i="14"/>
  <c r="BE772" i="14"/>
  <c r="BD772" i="14"/>
  <c r="BC772" i="14"/>
  <c r="BB772" i="14"/>
  <c r="BA772" i="14"/>
  <c r="AZ772" i="14"/>
  <c r="AY772" i="14"/>
  <c r="AX772" i="14"/>
  <c r="AW772" i="14"/>
  <c r="AV772" i="14"/>
  <c r="AU772" i="14"/>
  <c r="AT772" i="14"/>
  <c r="AS772" i="14"/>
  <c r="AR772" i="14"/>
  <c r="AQ772" i="14"/>
  <c r="AP772" i="14"/>
  <c r="AO772" i="14"/>
  <c r="AN772" i="14"/>
  <c r="AM772" i="14"/>
  <c r="AL772" i="14"/>
  <c r="AK772" i="14"/>
  <c r="AJ772" i="14"/>
  <c r="AI772" i="14"/>
  <c r="AH772" i="14"/>
  <c r="AG772" i="14"/>
  <c r="AF772" i="14"/>
  <c r="AE772" i="14"/>
  <c r="AD772" i="14"/>
  <c r="AC772" i="14"/>
  <c r="AB772" i="14"/>
  <c r="AA772" i="14"/>
  <c r="Z772" i="14"/>
  <c r="Y772" i="14"/>
  <c r="X772" i="14"/>
  <c r="W772" i="14"/>
  <c r="V772" i="14"/>
  <c r="U772" i="14"/>
  <c r="T772" i="14"/>
  <c r="S772" i="14"/>
  <c r="R772" i="14"/>
  <c r="Q772" i="14"/>
  <c r="P772" i="14"/>
  <c r="O772" i="14"/>
  <c r="N772" i="14"/>
  <c r="M772" i="14"/>
  <c r="L772" i="14"/>
  <c r="K772" i="14"/>
  <c r="J772" i="14"/>
  <c r="I772" i="14"/>
  <c r="H772" i="14"/>
  <c r="G772" i="14"/>
  <c r="F772" i="14"/>
  <c r="E772" i="14"/>
  <c r="D772" i="14"/>
  <c r="C772" i="14"/>
  <c r="B772" i="14"/>
  <c r="BI771" i="14"/>
  <c r="BI774" i="14" s="1"/>
  <c r="BH771" i="14"/>
  <c r="BH774" i="14" s="1"/>
  <c r="BG771" i="14"/>
  <c r="BG774" i="14" s="1"/>
  <c r="BF771" i="14"/>
  <c r="BF774" i="14" s="1"/>
  <c r="BE771" i="14"/>
  <c r="BE774" i="14" s="1"/>
  <c r="BD771" i="14"/>
  <c r="BD774" i="14" s="1"/>
  <c r="BC771" i="14"/>
  <c r="BC774" i="14" s="1"/>
  <c r="BB771" i="14"/>
  <c r="BB774" i="14" s="1"/>
  <c r="BA771" i="14"/>
  <c r="BA774" i="14" s="1"/>
  <c r="AZ771" i="14"/>
  <c r="AZ774" i="14" s="1"/>
  <c r="AY771" i="14"/>
  <c r="AY774" i="14" s="1"/>
  <c r="AX771" i="14"/>
  <c r="AX774" i="14" s="1"/>
  <c r="AW771" i="14"/>
  <c r="AW774" i="14" s="1"/>
  <c r="AV771" i="14"/>
  <c r="AV774" i="14" s="1"/>
  <c r="AU771" i="14"/>
  <c r="AU774" i="14" s="1"/>
  <c r="AT771" i="14"/>
  <c r="AT774" i="14" s="1"/>
  <c r="AS771" i="14"/>
  <c r="AR771" i="14"/>
  <c r="AR774" i="14" s="1"/>
  <c r="AQ771" i="14"/>
  <c r="AQ774" i="14" s="1"/>
  <c r="AP771" i="14"/>
  <c r="AP774" i="14" s="1"/>
  <c r="AO771" i="14"/>
  <c r="AO774" i="14" s="1"/>
  <c r="AN771" i="14"/>
  <c r="AN774" i="14" s="1"/>
  <c r="AM771" i="14"/>
  <c r="AM774" i="14" s="1"/>
  <c r="AL771" i="14"/>
  <c r="AL774" i="14" s="1"/>
  <c r="AK771" i="14"/>
  <c r="AK774" i="14" s="1"/>
  <c r="AJ771" i="14"/>
  <c r="AJ774" i="14" s="1"/>
  <c r="AI771" i="14"/>
  <c r="AI774" i="14" s="1"/>
  <c r="AH771" i="14"/>
  <c r="AH774" i="14" s="1"/>
  <c r="AG771" i="14"/>
  <c r="AG774" i="14" s="1"/>
  <c r="AF771" i="14"/>
  <c r="AF774" i="14" s="1"/>
  <c r="AE771" i="14"/>
  <c r="AE774" i="14" s="1"/>
  <c r="AD771" i="14"/>
  <c r="AD774" i="14" s="1"/>
  <c r="AC771" i="14"/>
  <c r="AB771" i="14"/>
  <c r="AB774" i="14" s="1"/>
  <c r="AA771" i="14"/>
  <c r="AA774" i="14" s="1"/>
  <c r="Z771" i="14"/>
  <c r="Z774" i="14" s="1"/>
  <c r="Y771" i="14"/>
  <c r="Y774" i="14" s="1"/>
  <c r="X771" i="14"/>
  <c r="X774" i="14" s="1"/>
  <c r="W771" i="14"/>
  <c r="W774" i="14" s="1"/>
  <c r="V771" i="14"/>
  <c r="V774" i="14" s="1"/>
  <c r="U771" i="14"/>
  <c r="U774" i="14" s="1"/>
  <c r="T771" i="14"/>
  <c r="T774" i="14" s="1"/>
  <c r="S771" i="14"/>
  <c r="S774" i="14" s="1"/>
  <c r="R771" i="14"/>
  <c r="R774" i="14" s="1"/>
  <c r="Q771" i="14"/>
  <c r="Q774" i="14" s="1"/>
  <c r="P771" i="14"/>
  <c r="P774" i="14" s="1"/>
  <c r="O771" i="14"/>
  <c r="O774" i="14" s="1"/>
  <c r="N771" i="14"/>
  <c r="N774" i="14" s="1"/>
  <c r="M771" i="14"/>
  <c r="M774" i="14" s="1"/>
  <c r="L771" i="14"/>
  <c r="L774" i="14" s="1"/>
  <c r="K771" i="14"/>
  <c r="K774" i="14" s="1"/>
  <c r="J771" i="14"/>
  <c r="J774" i="14" s="1"/>
  <c r="I771" i="14"/>
  <c r="I774" i="14" s="1"/>
  <c r="H771" i="14"/>
  <c r="H774" i="14" s="1"/>
  <c r="G771" i="14"/>
  <c r="G774" i="14" s="1"/>
  <c r="F771" i="14"/>
  <c r="F774" i="14" s="1"/>
  <c r="E771" i="14"/>
  <c r="E774" i="14" s="1"/>
  <c r="D771" i="14"/>
  <c r="D774" i="14" s="1"/>
  <c r="C771" i="14"/>
  <c r="C774" i="14" s="1"/>
  <c r="B771" i="14"/>
  <c r="B774" i="14" s="1"/>
  <c r="T769" i="14"/>
  <c r="S769" i="14"/>
  <c r="R769" i="14"/>
  <c r="Q769" i="14"/>
  <c r="P769" i="14"/>
  <c r="P764" i="14"/>
  <c r="O764" i="14"/>
  <c r="N764" i="14"/>
  <c r="M764" i="14"/>
  <c r="L764" i="14"/>
  <c r="K764" i="14"/>
  <c r="N759" i="14"/>
  <c r="M759" i="14"/>
  <c r="L759" i="14"/>
  <c r="K759" i="14"/>
  <c r="J759" i="14"/>
  <c r="I759" i="14"/>
  <c r="BI754" i="14"/>
  <c r="BH754" i="14"/>
  <c r="BG754" i="14"/>
  <c r="BF754" i="14"/>
  <c r="BE754" i="14"/>
  <c r="BD754" i="14"/>
  <c r="BC754" i="14"/>
  <c r="BB754" i="14"/>
  <c r="BA754" i="14"/>
  <c r="AZ754" i="14"/>
  <c r="AY754" i="14"/>
  <c r="AX754" i="14"/>
  <c r="AW754" i="14"/>
  <c r="AV754" i="14"/>
  <c r="AU754" i="14"/>
  <c r="AT754" i="14"/>
  <c r="AS754" i="14"/>
  <c r="AR754" i="14"/>
  <c r="AQ754" i="14"/>
  <c r="AP754" i="14"/>
  <c r="AO754" i="14"/>
  <c r="AN754" i="14"/>
  <c r="AM754" i="14"/>
  <c r="AL754" i="14"/>
  <c r="AK754" i="14"/>
  <c r="AJ754" i="14"/>
  <c r="AI754" i="14"/>
  <c r="AH754" i="14"/>
  <c r="AG754" i="14"/>
  <c r="AF754" i="14"/>
  <c r="AE754" i="14"/>
  <c r="AD754" i="14"/>
  <c r="AC754" i="14"/>
  <c r="AB754" i="14"/>
  <c r="AA754" i="14"/>
  <c r="Z754" i="14"/>
  <c r="Y754" i="14"/>
  <c r="X754" i="14"/>
  <c r="W754" i="14"/>
  <c r="V754" i="14"/>
  <c r="U754" i="14"/>
  <c r="T754" i="14"/>
  <c r="S754" i="14"/>
  <c r="R754" i="14"/>
  <c r="AM749" i="14"/>
  <c r="AL749" i="14"/>
  <c r="AK749" i="14"/>
  <c r="AJ749" i="14"/>
  <c r="AI749" i="14"/>
  <c r="AH749" i="14"/>
  <c r="AG749" i="14"/>
  <c r="AF749" i="14"/>
  <c r="AE749" i="14"/>
  <c r="AD749" i="14"/>
  <c r="AC749" i="14"/>
  <c r="AB749" i="14"/>
  <c r="AA749" i="14"/>
  <c r="Z749" i="14"/>
  <c r="Y749" i="14"/>
  <c r="X749" i="14"/>
  <c r="W749" i="14"/>
  <c r="V749" i="14"/>
  <c r="U749" i="14"/>
  <c r="T749" i="14"/>
  <c r="S749" i="14"/>
  <c r="R749" i="14"/>
  <c r="AA744" i="14"/>
  <c r="Z744" i="14"/>
  <c r="Y744" i="14"/>
  <c r="X744" i="14"/>
  <c r="W744" i="14"/>
  <c r="V744" i="14"/>
  <c r="U744" i="14"/>
  <c r="T744" i="14"/>
  <c r="S744" i="14"/>
  <c r="R744" i="14"/>
  <c r="Q744" i="14"/>
  <c r="P744" i="14"/>
  <c r="O744" i="14"/>
  <c r="N744" i="14"/>
  <c r="M744" i="14"/>
  <c r="L744" i="14"/>
  <c r="K744" i="14"/>
  <c r="J744" i="14"/>
  <c r="I744" i="14"/>
  <c r="Y739" i="14"/>
  <c r="X739" i="14"/>
  <c r="S734" i="14"/>
  <c r="R734" i="14"/>
  <c r="Q734" i="14"/>
  <c r="P734" i="14"/>
  <c r="O734" i="14"/>
  <c r="N734" i="14"/>
  <c r="M734" i="14"/>
  <c r="L734" i="14"/>
  <c r="K734" i="14"/>
  <c r="J734" i="14"/>
  <c r="I734" i="14"/>
  <c r="H734" i="14"/>
  <c r="U729" i="14"/>
  <c r="T729" i="14"/>
  <c r="S729" i="14"/>
  <c r="R729" i="14"/>
  <c r="Q729" i="14"/>
  <c r="P729" i="14"/>
  <c r="O729" i="14"/>
  <c r="N729" i="14"/>
  <c r="M729" i="14"/>
  <c r="L729" i="14"/>
  <c r="K729" i="14"/>
  <c r="J729" i="14"/>
  <c r="I724" i="14"/>
  <c r="H724" i="14"/>
  <c r="G724" i="14"/>
  <c r="F724" i="14"/>
  <c r="E724" i="14"/>
  <c r="D724" i="14"/>
  <c r="C724" i="14"/>
  <c r="I719" i="14"/>
  <c r="H719" i="14"/>
  <c r="G719" i="14"/>
  <c r="F719" i="14"/>
  <c r="BI714" i="14"/>
  <c r="BH714" i="14"/>
  <c r="BG714" i="14"/>
  <c r="BF714" i="14"/>
  <c r="BE714" i="14"/>
  <c r="BD714" i="14"/>
  <c r="BC714" i="14"/>
  <c r="BB714" i="14"/>
  <c r="BA714" i="14"/>
  <c r="AZ714" i="14"/>
  <c r="AY714" i="14"/>
  <c r="AX714" i="14"/>
  <c r="AW714" i="14"/>
  <c r="AV714" i="14"/>
  <c r="AU714" i="14"/>
  <c r="AT714" i="14"/>
  <c r="AE714" i="14"/>
  <c r="AD714" i="14"/>
  <c r="AC714" i="14"/>
  <c r="AB714" i="14"/>
  <c r="AA714" i="14"/>
  <c r="BC709" i="14"/>
  <c r="BB709" i="14"/>
  <c r="BA709" i="14"/>
  <c r="AZ709" i="14"/>
  <c r="AY709" i="14"/>
  <c r="AX709" i="14"/>
  <c r="AW709" i="14"/>
  <c r="AM704" i="14"/>
  <c r="AL704" i="14"/>
  <c r="AK704" i="14"/>
  <c r="AJ704" i="14"/>
  <c r="AI704" i="14"/>
  <c r="AH704" i="14"/>
  <c r="BC699" i="14"/>
  <c r="BB699" i="14"/>
  <c r="BA699" i="14"/>
  <c r="AZ699" i="14"/>
  <c r="AX694" i="14"/>
  <c r="AW694" i="14"/>
  <c r="AE694" i="14"/>
  <c r="AD694" i="14"/>
  <c r="AC694" i="14"/>
  <c r="AB694" i="14"/>
  <c r="AA694" i="14"/>
  <c r="P689" i="14"/>
  <c r="O689" i="14"/>
  <c r="N689" i="14"/>
  <c r="M689" i="14"/>
  <c r="BI684" i="14"/>
  <c r="BH684" i="14"/>
  <c r="BG684" i="14"/>
  <c r="BF684" i="14"/>
  <c r="BE684" i="14"/>
  <c r="BD684" i="14"/>
  <c r="BC684" i="14"/>
  <c r="BI679" i="14"/>
  <c r="BH679" i="14"/>
  <c r="BG679" i="14"/>
  <c r="BF679" i="14"/>
  <c r="BE679" i="14"/>
  <c r="BD679" i="14"/>
  <c r="BC679" i="14"/>
  <c r="BB679" i="14"/>
  <c r="BA679" i="14"/>
  <c r="AZ679" i="14"/>
  <c r="AY679" i="14"/>
  <c r="AX679" i="14"/>
  <c r="AW679" i="14"/>
  <c r="U674" i="14"/>
  <c r="T674" i="14"/>
  <c r="AD664" i="14"/>
  <c r="AC664" i="14"/>
  <c r="AB664" i="14"/>
  <c r="AA664" i="14"/>
  <c r="Z664" i="14"/>
  <c r="Y664" i="14"/>
  <c r="X664" i="14"/>
  <c r="W664" i="14"/>
  <c r="V664" i="14"/>
  <c r="U664" i="14"/>
  <c r="T664" i="14"/>
  <c r="S664" i="14"/>
  <c r="R664" i="14"/>
  <c r="Q664" i="14"/>
  <c r="P664" i="14"/>
  <c r="O664" i="14"/>
  <c r="N664" i="14"/>
  <c r="M664" i="14"/>
  <c r="L664" i="14"/>
  <c r="K664" i="14"/>
  <c r="J664" i="14"/>
  <c r="I664" i="14"/>
  <c r="H664" i="14"/>
  <c r="I659" i="14"/>
  <c r="H659" i="14"/>
  <c r="G659" i="14"/>
  <c r="F659" i="14"/>
  <c r="E659" i="14"/>
  <c r="D659" i="14"/>
  <c r="X654" i="14"/>
  <c r="W654" i="14"/>
  <c r="V654" i="14"/>
  <c r="U654" i="14"/>
  <c r="T654" i="14"/>
  <c r="S654" i="14"/>
  <c r="R654" i="14"/>
  <c r="Q654" i="14"/>
  <c r="P654" i="14"/>
  <c r="O654" i="14"/>
  <c r="N654" i="14"/>
  <c r="M654" i="14"/>
  <c r="L654" i="14"/>
  <c r="K654" i="14"/>
  <c r="J654" i="14"/>
  <c r="I654" i="14"/>
  <c r="H654" i="14"/>
  <c r="G654" i="14"/>
  <c r="F654" i="14"/>
  <c r="E654" i="14"/>
  <c r="I649" i="14"/>
  <c r="H649" i="14"/>
  <c r="G649" i="14"/>
  <c r="F649" i="14"/>
  <c r="E649" i="14"/>
  <c r="C649" i="14"/>
  <c r="B649" i="14"/>
  <c r="D649" i="14"/>
  <c r="G644" i="14"/>
  <c r="F644" i="14"/>
  <c r="E644" i="14"/>
  <c r="C644" i="14"/>
  <c r="B644" i="14"/>
  <c r="D643" i="14"/>
  <c r="D644" i="14" s="1"/>
  <c r="AU639" i="14"/>
  <c r="AT639" i="14"/>
  <c r="AS639" i="14"/>
  <c r="AR639" i="14"/>
  <c r="AQ639" i="14"/>
  <c r="AP639" i="14"/>
  <c r="AO639" i="14"/>
  <c r="AN639" i="14"/>
  <c r="AM639" i="14"/>
  <c r="AL639" i="14"/>
  <c r="AK639" i="14"/>
  <c r="AJ639" i="14"/>
  <c r="AI639" i="14"/>
  <c r="AH639" i="14"/>
  <c r="AG639" i="14"/>
  <c r="AF639" i="14"/>
  <c r="AE639" i="14"/>
  <c r="AD639" i="14"/>
  <c r="AC639" i="14"/>
  <c r="AB639" i="14"/>
  <c r="AA639" i="14"/>
  <c r="Z639" i="14"/>
  <c r="Y639" i="14"/>
  <c r="X639" i="14"/>
  <c r="W639" i="14"/>
  <c r="V639" i="14"/>
  <c r="U639" i="14"/>
  <c r="T639" i="14"/>
  <c r="S639" i="14"/>
  <c r="R639" i="14"/>
  <c r="Q639" i="14"/>
  <c r="P639" i="14"/>
  <c r="BI634" i="14"/>
  <c r="BH634" i="14"/>
  <c r="BG634" i="14"/>
  <c r="BF634" i="14"/>
  <c r="BE634" i="14"/>
  <c r="BD634" i="14"/>
  <c r="BC634" i="14"/>
  <c r="BB634" i="14"/>
  <c r="BA634" i="14"/>
  <c r="AZ634" i="14"/>
  <c r="AY634" i="14"/>
  <c r="AX634" i="14"/>
  <c r="AW634" i="14"/>
  <c r="AV634" i="14"/>
  <c r="AU634" i="14"/>
  <c r="AT634" i="14"/>
  <c r="AS634" i="14"/>
  <c r="AR634" i="14"/>
  <c r="AQ634" i="14"/>
  <c r="AP634" i="14"/>
  <c r="AO634" i="14"/>
  <c r="AN634" i="14"/>
  <c r="AM634" i="14"/>
  <c r="AL634" i="14"/>
  <c r="AK634" i="14"/>
  <c r="AJ634" i="14"/>
  <c r="AI634" i="14"/>
  <c r="AH634" i="14"/>
  <c r="AG634" i="14"/>
  <c r="AF634" i="14"/>
  <c r="AE634" i="14"/>
  <c r="AD634" i="14"/>
  <c r="AC634" i="14"/>
  <c r="AB634" i="14"/>
  <c r="AA634" i="14"/>
  <c r="Z634" i="14"/>
  <c r="Y634" i="14"/>
  <c r="X634" i="14"/>
  <c r="W634" i="14"/>
  <c r="V634" i="14"/>
  <c r="U634" i="14"/>
  <c r="T634" i="14"/>
  <c r="S634" i="14"/>
  <c r="R634" i="14"/>
  <c r="Q634" i="14"/>
  <c r="P634" i="14"/>
  <c r="Z629" i="14"/>
  <c r="Y629" i="14"/>
  <c r="X629" i="14"/>
  <c r="W629" i="14"/>
  <c r="V629" i="14"/>
  <c r="U629" i="14"/>
  <c r="T629" i="14"/>
  <c r="S629" i="14"/>
  <c r="R629" i="14"/>
  <c r="Q629" i="14"/>
  <c r="P629" i="14"/>
  <c r="O629" i="14"/>
  <c r="N629" i="14"/>
  <c r="M629" i="14"/>
  <c r="L629" i="14"/>
  <c r="K629" i="14"/>
  <c r="Q624" i="14"/>
  <c r="P624" i="14"/>
  <c r="O624" i="14"/>
  <c r="N624" i="14"/>
  <c r="M624" i="14"/>
  <c r="L624" i="14"/>
  <c r="K624" i="14"/>
  <c r="J624" i="14"/>
  <c r="I624" i="14"/>
  <c r="H624" i="14"/>
  <c r="G624" i="14"/>
  <c r="F624" i="14"/>
  <c r="E619" i="14"/>
  <c r="D619" i="14"/>
  <c r="C619" i="14"/>
  <c r="B619" i="14"/>
  <c r="S614" i="14"/>
  <c r="R614" i="14"/>
  <c r="Q614" i="14"/>
  <c r="P614" i="14"/>
  <c r="O614" i="14"/>
  <c r="N614" i="14"/>
  <c r="M614" i="14"/>
  <c r="L614" i="14"/>
  <c r="K614" i="14"/>
  <c r="J614" i="14"/>
  <c r="I614" i="14"/>
  <c r="H614" i="14"/>
  <c r="G614" i="14"/>
  <c r="F614" i="14"/>
  <c r="E614" i="14"/>
  <c r="D614" i="14"/>
  <c r="C614" i="14"/>
  <c r="B614" i="14"/>
  <c r="K609" i="14"/>
  <c r="J609" i="14"/>
  <c r="I609" i="14"/>
  <c r="H609" i="14"/>
  <c r="G609" i="14"/>
  <c r="F609" i="14"/>
  <c r="E609" i="14"/>
  <c r="D609" i="14"/>
  <c r="C609" i="14"/>
  <c r="B609" i="14"/>
  <c r="V604" i="14"/>
  <c r="U604" i="14"/>
  <c r="T604" i="14"/>
  <c r="S604" i="14"/>
  <c r="R604" i="14"/>
  <c r="Q604" i="14"/>
  <c r="P604" i="14"/>
  <c r="O604" i="14"/>
  <c r="N604" i="14"/>
  <c r="M604" i="14"/>
  <c r="L604" i="14"/>
  <c r="K604" i="14"/>
  <c r="J604" i="14"/>
  <c r="I604" i="14"/>
  <c r="H604" i="14"/>
  <c r="G604" i="14"/>
  <c r="AA599" i="14"/>
  <c r="X599" i="14"/>
  <c r="W599" i="14"/>
  <c r="V599" i="14"/>
  <c r="U599" i="14"/>
  <c r="T599" i="14"/>
  <c r="S599" i="14"/>
  <c r="R599" i="14"/>
  <c r="Q599" i="14"/>
  <c r="P599" i="14"/>
  <c r="O599" i="14"/>
  <c r="N599" i="14"/>
  <c r="M599" i="14"/>
  <c r="L599" i="14"/>
  <c r="K599" i="14"/>
  <c r="J599" i="14"/>
  <c r="I599" i="14"/>
  <c r="H599" i="14"/>
  <c r="G599" i="14"/>
  <c r="F599" i="14"/>
  <c r="J594" i="14"/>
  <c r="I594" i="14"/>
  <c r="H594" i="14"/>
  <c r="G594" i="14"/>
  <c r="R589" i="14"/>
  <c r="Q589" i="14"/>
  <c r="P589" i="14"/>
  <c r="O589" i="14"/>
  <c r="N589" i="14"/>
  <c r="M589" i="14"/>
  <c r="L589" i="14"/>
  <c r="K589" i="14"/>
  <c r="J589" i="14"/>
  <c r="I589" i="14"/>
  <c r="H589" i="14"/>
  <c r="G589" i="14"/>
  <c r="F589" i="14"/>
  <c r="E589" i="14"/>
  <c r="D589" i="14"/>
  <c r="C589" i="14"/>
  <c r="B589" i="14"/>
  <c r="AA584" i="14"/>
  <c r="Z584" i="14"/>
  <c r="Y584" i="14"/>
  <c r="X584" i="14"/>
  <c r="W584" i="14"/>
  <c r="V584" i="14"/>
  <c r="U584" i="14"/>
  <c r="T584" i="14"/>
  <c r="S584" i="14"/>
  <c r="R584" i="14"/>
  <c r="Q584" i="14"/>
  <c r="P584" i="14"/>
  <c r="O584" i="14"/>
  <c r="N584" i="14"/>
  <c r="M584" i="14"/>
  <c r="L584" i="14"/>
  <c r="K584" i="14"/>
  <c r="J584" i="14"/>
  <c r="I584" i="14"/>
  <c r="H584" i="14"/>
  <c r="G584" i="14"/>
  <c r="F584" i="14"/>
  <c r="E584" i="14"/>
  <c r="W579" i="14"/>
  <c r="V579" i="14"/>
  <c r="U579" i="14"/>
  <c r="T579" i="14"/>
  <c r="S579" i="14"/>
  <c r="R579" i="14"/>
  <c r="Q579" i="14"/>
  <c r="P579" i="14"/>
  <c r="O579" i="14"/>
  <c r="N579" i="14"/>
  <c r="M579" i="14"/>
  <c r="L579" i="14"/>
  <c r="K579" i="14"/>
  <c r="J579" i="14"/>
  <c r="I579" i="14"/>
  <c r="H579" i="14"/>
  <c r="G579" i="14"/>
  <c r="F579" i="14"/>
  <c r="E579" i="14"/>
  <c r="D579" i="14"/>
  <c r="C579" i="14"/>
  <c r="J574" i="14"/>
  <c r="I574" i="14"/>
  <c r="H574" i="14"/>
  <c r="G574" i="14"/>
  <c r="F574" i="14"/>
  <c r="E574" i="14"/>
  <c r="D574" i="14"/>
  <c r="C574" i="14"/>
  <c r="B574" i="14"/>
  <c r="H569" i="14"/>
  <c r="G569" i="14"/>
  <c r="F569" i="14"/>
  <c r="E569" i="14"/>
  <c r="D569" i="14"/>
  <c r="C569" i="14"/>
  <c r="B569" i="14"/>
  <c r="O564" i="14"/>
  <c r="N564" i="14"/>
  <c r="M564" i="14"/>
  <c r="L564" i="14"/>
  <c r="K564" i="14"/>
  <c r="J564" i="14"/>
  <c r="I564" i="14"/>
  <c r="H564" i="14"/>
  <c r="G564" i="14"/>
  <c r="F564" i="14"/>
  <c r="E564" i="14"/>
  <c r="C564" i="14"/>
  <c r="B564" i="14"/>
  <c r="D563" i="14"/>
  <c r="I559" i="14"/>
  <c r="H559" i="14"/>
  <c r="G559" i="14"/>
  <c r="F559" i="14"/>
  <c r="E559" i="14"/>
  <c r="D559" i="14"/>
  <c r="C559" i="14"/>
  <c r="B559" i="14"/>
  <c r="H554" i="14"/>
  <c r="G554" i="14"/>
  <c r="F554" i="14"/>
  <c r="E554" i="14"/>
  <c r="D554" i="14"/>
  <c r="C554" i="14"/>
  <c r="B554" i="14"/>
  <c r="N549" i="14"/>
  <c r="AR544" i="14"/>
  <c r="AQ544" i="14"/>
  <c r="AP544" i="14"/>
  <c r="AO544" i="14"/>
  <c r="AN544" i="14"/>
  <c r="AM544" i="14"/>
  <c r="AL544" i="14"/>
  <c r="AK544" i="14"/>
  <c r="AJ544" i="14"/>
  <c r="AI544" i="14"/>
  <c r="AH544" i="14"/>
  <c r="AG544" i="14"/>
  <c r="AF544" i="14"/>
  <c r="AE544" i="14"/>
  <c r="AD544" i="14"/>
  <c r="AC544" i="14"/>
  <c r="AB544" i="14"/>
  <c r="AA544" i="14"/>
  <c r="Z544" i="14"/>
  <c r="Y544" i="14"/>
  <c r="X544" i="14"/>
  <c r="W544" i="14"/>
  <c r="V544" i="14"/>
  <c r="U544" i="14"/>
  <c r="T544" i="14"/>
  <c r="BI539" i="14"/>
  <c r="BH539" i="14"/>
  <c r="BG539" i="14"/>
  <c r="BF539" i="14"/>
  <c r="BE539" i="14"/>
  <c r="BD539" i="14"/>
  <c r="BI534" i="14"/>
  <c r="BH534" i="14"/>
  <c r="BG534" i="14"/>
  <c r="BF534" i="14"/>
  <c r="BE534" i="14"/>
  <c r="BD534" i="14"/>
  <c r="BC534" i="14"/>
  <c r="BB534" i="14"/>
  <c r="BA534" i="14"/>
  <c r="AZ534" i="14"/>
  <c r="AY534" i="14"/>
  <c r="AX534" i="14"/>
  <c r="AW534" i="14"/>
  <c r="AV534" i="14"/>
  <c r="AU534" i="14"/>
  <c r="AT534" i="14"/>
  <c r="AS534" i="14"/>
  <c r="AR534" i="14"/>
  <c r="AQ534" i="14"/>
  <c r="AP534" i="14"/>
  <c r="AO534" i="14"/>
  <c r="AN534" i="14"/>
  <c r="AM534" i="14"/>
  <c r="AL534" i="14"/>
  <c r="AK534" i="14"/>
  <c r="AJ534" i="14"/>
  <c r="AI534" i="14"/>
  <c r="AH534" i="14"/>
  <c r="AG534" i="14"/>
  <c r="AF534" i="14"/>
  <c r="AE534" i="14"/>
  <c r="AD534" i="14"/>
  <c r="AC534" i="14"/>
  <c r="BI529" i="14"/>
  <c r="BH529" i="14"/>
  <c r="BG529" i="14"/>
  <c r="BF529" i="14"/>
  <c r="BE529" i="14"/>
  <c r="BD529" i="14"/>
  <c r="BC529" i="14"/>
  <c r="BB529" i="14"/>
  <c r="BA529" i="14"/>
  <c r="AZ529" i="14"/>
  <c r="AY529" i="14"/>
  <c r="AX529" i="14"/>
  <c r="AW529" i="14"/>
  <c r="AV529" i="14"/>
  <c r="AU529" i="14"/>
  <c r="AT529" i="14"/>
  <c r="AS529" i="14"/>
  <c r="AR529" i="14"/>
  <c r="AQ529" i="14"/>
  <c r="AP529" i="14"/>
  <c r="AO529" i="14"/>
  <c r="AN529" i="14"/>
  <c r="AM529" i="14"/>
  <c r="AL529" i="14"/>
  <c r="AK529" i="14"/>
  <c r="AJ529" i="14"/>
  <c r="AI529" i="14"/>
  <c r="AH529" i="14"/>
  <c r="AG529" i="14"/>
  <c r="AF529" i="14"/>
  <c r="AE529" i="14"/>
  <c r="AD529" i="14"/>
  <c r="AC529" i="14"/>
  <c r="AB529" i="14"/>
  <c r="AA529" i="14"/>
  <c r="Z529" i="14"/>
  <c r="Y529" i="14"/>
  <c r="X529" i="14"/>
  <c r="W529" i="14"/>
  <c r="BI524" i="14"/>
  <c r="S519" i="14"/>
  <c r="Y514" i="14"/>
  <c r="X514" i="14"/>
  <c r="W514" i="14"/>
  <c r="V514" i="14"/>
  <c r="U514" i="14"/>
  <c r="T514" i="14"/>
  <c r="S514" i="14"/>
  <c r="R514" i="14"/>
  <c r="N509" i="14"/>
  <c r="AW504" i="14"/>
  <c r="AV504" i="14"/>
  <c r="AU504" i="14"/>
  <c r="AT504" i="14"/>
  <c r="AS504" i="14"/>
  <c r="AR504" i="14"/>
  <c r="AQ504" i="14"/>
  <c r="AP504" i="14"/>
  <c r="AO504" i="14"/>
  <c r="AN504" i="14"/>
  <c r="AM504" i="14"/>
  <c r="AL504" i="14"/>
  <c r="AK504" i="14"/>
  <c r="AJ504" i="14"/>
  <c r="AI504" i="14"/>
  <c r="AH504" i="14"/>
  <c r="AG504" i="14"/>
  <c r="AF504" i="14"/>
  <c r="AE504" i="14"/>
  <c r="AD504" i="14"/>
  <c r="AC504" i="14"/>
  <c r="AB504" i="14"/>
  <c r="AA504" i="14"/>
  <c r="BB499" i="14"/>
  <c r="BA499" i="14"/>
  <c r="AZ499" i="14"/>
  <c r="AY499" i="14"/>
  <c r="AX499" i="14"/>
  <c r="AW499" i="14"/>
  <c r="AV499" i="14"/>
  <c r="AU499" i="14"/>
  <c r="AT499" i="14"/>
  <c r="AS499" i="14"/>
  <c r="AR499" i="14"/>
  <c r="AQ499" i="14"/>
  <c r="AP499" i="14"/>
  <c r="AO499" i="14"/>
  <c r="AN499" i="14"/>
  <c r="AM499" i="14"/>
  <c r="AL499" i="14"/>
  <c r="AK499" i="14"/>
  <c r="AJ499" i="14"/>
  <c r="AI499" i="14"/>
  <c r="AH499" i="14"/>
  <c r="AG499" i="14"/>
  <c r="AF499" i="14"/>
  <c r="AE499" i="14"/>
  <c r="AD499" i="14"/>
  <c r="AC499" i="14"/>
  <c r="AB499" i="14"/>
  <c r="AA499" i="14"/>
  <c r="Z499" i="14"/>
  <c r="Y499" i="14"/>
  <c r="X499" i="14"/>
  <c r="W499" i="14"/>
  <c r="V499" i="14"/>
  <c r="U499" i="14"/>
  <c r="T499" i="14"/>
  <c r="S499" i="14"/>
  <c r="R499" i="14"/>
  <c r="Q499" i="14"/>
  <c r="BI494" i="14"/>
  <c r="BH494" i="14"/>
  <c r="BG494" i="14"/>
  <c r="BF494" i="14"/>
  <c r="BE494" i="14"/>
  <c r="BD494" i="14"/>
  <c r="BC494" i="14"/>
  <c r="BB494" i="14"/>
  <c r="BA494" i="14"/>
  <c r="AZ494" i="14"/>
  <c r="AY494" i="14"/>
  <c r="AX494" i="14"/>
  <c r="AW494" i="14"/>
  <c r="AV494" i="14"/>
  <c r="AU494" i="14"/>
  <c r="AT494" i="14"/>
  <c r="AS494" i="14"/>
  <c r="AR494" i="14"/>
  <c r="AQ494" i="14"/>
  <c r="AP494" i="14"/>
  <c r="AO494" i="14"/>
  <c r="AN494" i="14"/>
  <c r="AM494" i="14"/>
  <c r="AL494" i="14"/>
  <c r="AK494" i="14"/>
  <c r="AJ494" i="14"/>
  <c r="AI494" i="14"/>
  <c r="AH494" i="14"/>
  <c r="AG494" i="14"/>
  <c r="AF494" i="14"/>
  <c r="AE494" i="14"/>
  <c r="AD494" i="14"/>
  <c r="AC494" i="14"/>
  <c r="AD489" i="14"/>
  <c r="AC489" i="14"/>
  <c r="AB489" i="14"/>
  <c r="AA489" i="14"/>
  <c r="Z489" i="14"/>
  <c r="Y489" i="14"/>
  <c r="X489" i="14"/>
  <c r="W489" i="14"/>
  <c r="V489" i="14"/>
  <c r="U489" i="14"/>
  <c r="T489" i="14"/>
  <c r="S489" i="14"/>
  <c r="R489" i="14"/>
  <c r="Q489" i="14"/>
  <c r="P489" i="14"/>
  <c r="O489" i="14"/>
  <c r="U484" i="14"/>
  <c r="T484" i="14"/>
  <c r="S484" i="14"/>
  <c r="R484" i="14"/>
  <c r="Q484" i="14"/>
  <c r="P484" i="14"/>
  <c r="O484" i="14"/>
  <c r="Y479" i="14"/>
  <c r="X479" i="14"/>
  <c r="W479" i="14"/>
  <c r="V479" i="14"/>
  <c r="U479" i="14"/>
  <c r="T479" i="14"/>
  <c r="S479" i="14"/>
  <c r="R479" i="14"/>
  <c r="Q479" i="14"/>
  <c r="P479" i="14"/>
  <c r="O479" i="14"/>
  <c r="BA474" i="14"/>
  <c r="AZ474" i="14"/>
  <c r="AY474" i="14"/>
  <c r="AX474" i="14"/>
  <c r="AW474" i="14"/>
  <c r="AV474" i="14"/>
  <c r="AU474" i="14"/>
  <c r="AT474" i="14"/>
  <c r="AS474" i="14"/>
  <c r="AR474" i="14"/>
  <c r="AQ474" i="14"/>
  <c r="AP474" i="14"/>
  <c r="AO474" i="14"/>
  <c r="AN474" i="14"/>
  <c r="AM474" i="14"/>
  <c r="AL474" i="14"/>
  <c r="AK474" i="14"/>
  <c r="Y469" i="14"/>
  <c r="X469" i="14"/>
  <c r="W469" i="14"/>
  <c r="V469" i="14"/>
  <c r="U469" i="14"/>
  <c r="T469" i="14"/>
  <c r="S469" i="14"/>
  <c r="R469" i="14"/>
  <c r="AE464" i="14"/>
  <c r="AD464" i="14"/>
  <c r="AC464" i="14"/>
  <c r="AB464" i="14"/>
  <c r="AA464" i="14"/>
  <c r="Z464" i="14"/>
  <c r="Y464" i="14"/>
  <c r="X464" i="14"/>
  <c r="W464" i="14"/>
  <c r="V464" i="14"/>
  <c r="U464" i="14"/>
  <c r="T464" i="14"/>
  <c r="S464" i="14"/>
  <c r="R464" i="14"/>
  <c r="S459" i="14"/>
  <c r="R459" i="14"/>
  <c r="Q459" i="14"/>
  <c r="P459" i="14"/>
  <c r="O459" i="14"/>
  <c r="S454" i="14"/>
  <c r="N449" i="14"/>
  <c r="BD444" i="14"/>
  <c r="BC444" i="14"/>
  <c r="BB444" i="14"/>
  <c r="BA444" i="14"/>
  <c r="AZ444" i="14"/>
  <c r="AY444" i="14"/>
  <c r="AX444" i="14"/>
  <c r="AW444" i="14"/>
  <c r="AV444" i="14"/>
  <c r="AU444" i="14"/>
  <c r="AT444" i="14"/>
  <c r="AS444" i="14"/>
  <c r="BI439" i="14"/>
  <c r="BH439" i="14"/>
  <c r="BG439" i="14"/>
  <c r="BF439" i="14"/>
  <c r="BE439" i="14"/>
  <c r="BD439" i="14"/>
  <c r="BC439" i="14"/>
  <c r="BB439" i="14"/>
  <c r="BA439" i="14"/>
  <c r="AZ439" i="14"/>
  <c r="AY439" i="14"/>
  <c r="AX439" i="14"/>
  <c r="AW439" i="14"/>
  <c r="AV439" i="14"/>
  <c r="AU439" i="14"/>
  <c r="AT439" i="14"/>
  <c r="AS439" i="14"/>
  <c r="BI434" i="14"/>
  <c r="BH434" i="14"/>
  <c r="BG434" i="14"/>
  <c r="BF434" i="14"/>
  <c r="BE434" i="14"/>
  <c r="BD434" i="14"/>
  <c r="BC434" i="14"/>
  <c r="BB434" i="14"/>
  <c r="BA434" i="14"/>
  <c r="AZ434" i="14"/>
  <c r="AY434" i="14"/>
  <c r="AX434" i="14"/>
  <c r="AW434" i="14"/>
  <c r="AV434" i="14"/>
  <c r="AU434" i="14"/>
  <c r="AT434" i="14"/>
  <c r="AS434" i="14"/>
  <c r="AR434" i="14"/>
  <c r="AQ434" i="14"/>
  <c r="AP434" i="14"/>
  <c r="AO434" i="14"/>
  <c r="AN434" i="14"/>
  <c r="AM434" i="14"/>
  <c r="AL434" i="14"/>
  <c r="AK434" i="14"/>
  <c r="AJ434" i="14"/>
  <c r="AI434" i="14"/>
  <c r="AH434" i="14"/>
  <c r="AG434" i="14"/>
  <c r="AF434" i="14"/>
  <c r="AE434" i="14"/>
  <c r="AD434" i="14"/>
  <c r="AC434" i="14"/>
  <c r="AB434" i="14"/>
  <c r="AA434" i="14"/>
  <c r="BI429" i="14"/>
  <c r="BH429" i="14"/>
  <c r="BG429" i="14"/>
  <c r="BF429" i="14"/>
  <c r="BE429" i="14"/>
  <c r="BD429" i="14"/>
  <c r="BC429" i="14"/>
  <c r="BB429" i="14"/>
  <c r="BA429" i="14"/>
  <c r="AZ429" i="14"/>
  <c r="AY429" i="14"/>
  <c r="AX429" i="14"/>
  <c r="AW429" i="14"/>
  <c r="AV429" i="14"/>
  <c r="AU429" i="14"/>
  <c r="AT429" i="14"/>
  <c r="AS429" i="14"/>
  <c r="AR429" i="14"/>
  <c r="AQ429" i="14"/>
  <c r="AP429" i="14"/>
  <c r="AO429" i="14"/>
  <c r="AN429" i="14"/>
  <c r="AM429" i="14"/>
  <c r="AL429" i="14"/>
  <c r="AK429" i="14"/>
  <c r="AJ429" i="14"/>
  <c r="AI429" i="14"/>
  <c r="AH429" i="14"/>
  <c r="AG429" i="14"/>
  <c r="AF429" i="14"/>
  <c r="AE429" i="14"/>
  <c r="AD429" i="14"/>
  <c r="AC429" i="14"/>
  <c r="AE424" i="14"/>
  <c r="AD424" i="14"/>
  <c r="AC424" i="14"/>
  <c r="AB424" i="14"/>
  <c r="AA424" i="14"/>
  <c r="Z424" i="14"/>
  <c r="AO419" i="14"/>
  <c r="AN419" i="14"/>
  <c r="AM419" i="14"/>
  <c r="AL419" i="14"/>
  <c r="AK419" i="14"/>
  <c r="AJ419" i="14"/>
  <c r="AI419" i="14"/>
  <c r="AH419" i="14"/>
  <c r="AG419" i="14"/>
  <c r="AF419" i="14"/>
  <c r="AO414" i="14"/>
  <c r="AN414" i="14"/>
  <c r="AM414" i="14"/>
  <c r="AL414" i="14"/>
  <c r="AK414" i="14"/>
  <c r="AJ414" i="14"/>
  <c r="AI414" i="14"/>
  <c r="AH414" i="14"/>
  <c r="AG414" i="14"/>
  <c r="AF414" i="14"/>
  <c r="AD409" i="14"/>
  <c r="AC409" i="14"/>
  <c r="AG404" i="14"/>
  <c r="AF404" i="14"/>
  <c r="AE404" i="14"/>
  <c r="AD404" i="14"/>
  <c r="AC404" i="14"/>
  <c r="AB404" i="14"/>
  <c r="AA404" i="14"/>
  <c r="AB399" i="14"/>
  <c r="BC394" i="14"/>
  <c r="BB394" i="14"/>
  <c r="BA394" i="14"/>
  <c r="AZ394" i="14"/>
  <c r="AY394" i="14"/>
  <c r="AX394" i="14"/>
  <c r="AW394" i="14"/>
  <c r="AV394" i="14"/>
  <c r="H389" i="14"/>
  <c r="Z384" i="14"/>
  <c r="AY379" i="14"/>
  <c r="AX379" i="14"/>
  <c r="AW379" i="14"/>
  <c r="AV379" i="14"/>
  <c r="U374" i="14"/>
  <c r="V369" i="14"/>
  <c r="U369" i="14"/>
  <c r="P364" i="14"/>
  <c r="V359" i="14"/>
  <c r="J354" i="14"/>
  <c r="I354" i="14"/>
  <c r="H354" i="14"/>
  <c r="AB349" i="14"/>
  <c r="AA349" i="14"/>
  <c r="S344" i="14"/>
  <c r="AO339" i="14"/>
  <c r="AN339" i="14"/>
  <c r="AM339" i="14"/>
  <c r="AL339" i="14"/>
  <c r="AK339" i="14"/>
  <c r="AJ339" i="14"/>
  <c r="AI339" i="14"/>
  <c r="AH339" i="14"/>
  <c r="AG339" i="14"/>
  <c r="AF339" i="14"/>
  <c r="N334" i="14"/>
  <c r="M334" i="14"/>
  <c r="L334" i="14"/>
  <c r="H329" i="14"/>
  <c r="G329" i="14"/>
  <c r="F329" i="14"/>
  <c r="H324" i="14"/>
  <c r="BI319" i="14"/>
  <c r="BH319" i="14"/>
  <c r="BG319" i="14"/>
  <c r="BF319" i="14"/>
  <c r="BE319" i="14"/>
  <c r="BD319" i="14"/>
  <c r="BC319" i="14"/>
  <c r="BB319" i="14"/>
  <c r="BA319" i="14"/>
  <c r="AZ319" i="14"/>
  <c r="AY319" i="14"/>
  <c r="AX319" i="14"/>
  <c r="BG314" i="14"/>
  <c r="BF314" i="14"/>
  <c r="BE314" i="14"/>
  <c r="BD314" i="14"/>
  <c r="BC314" i="14"/>
  <c r="BB314" i="14"/>
  <c r="BA314" i="14"/>
  <c r="AZ314" i="14"/>
  <c r="AY314" i="14"/>
  <c r="AX314" i="14"/>
  <c r="AW314" i="14"/>
  <c r="AV314" i="14"/>
  <c r="AU314" i="14"/>
  <c r="AT314" i="14"/>
  <c r="AS314" i="14"/>
  <c r="AR314" i="14"/>
  <c r="AQ314" i="14"/>
  <c r="AP314" i="14"/>
  <c r="AO314" i="14"/>
  <c r="AN314" i="14"/>
  <c r="AU309" i="14"/>
  <c r="AT309" i="14"/>
  <c r="AS309" i="14"/>
  <c r="AR309" i="14"/>
  <c r="AQ309" i="14"/>
  <c r="AP309" i="14"/>
  <c r="AO309" i="14"/>
  <c r="AN309" i="14"/>
  <c r="AM309" i="14"/>
  <c r="AL309" i="14"/>
  <c r="AK309" i="14"/>
  <c r="AJ309" i="14"/>
  <c r="AI309" i="14"/>
  <c r="AH309" i="14"/>
  <c r="AG309" i="14"/>
  <c r="AF309" i="14"/>
  <c r="AE309" i="14"/>
  <c r="AD309" i="14"/>
  <c r="AC309" i="14"/>
  <c r="AB309" i="14"/>
  <c r="AA309" i="14"/>
  <c r="Z309" i="14"/>
  <c r="Y309" i="14"/>
  <c r="X309" i="14"/>
  <c r="W309" i="14"/>
  <c r="V309" i="14"/>
  <c r="U309" i="14"/>
  <c r="T309" i="14"/>
  <c r="S309" i="14"/>
  <c r="R309" i="14"/>
  <c r="Q309" i="14"/>
  <c r="I304" i="14"/>
  <c r="AS299" i="14"/>
  <c r="AR299" i="14"/>
  <c r="AQ299" i="14"/>
  <c r="AP299" i="14"/>
  <c r="AO299" i="14"/>
  <c r="AN299" i="14"/>
  <c r="AM299" i="14"/>
  <c r="AL299" i="14"/>
  <c r="AK299" i="14"/>
  <c r="AJ299" i="14"/>
  <c r="AI299" i="14"/>
  <c r="AH299" i="14"/>
  <c r="AG299" i="14"/>
  <c r="AF299" i="14"/>
  <c r="AE299" i="14"/>
  <c r="AD299" i="14"/>
  <c r="AC299" i="14"/>
  <c r="AB299" i="14"/>
  <c r="AA299" i="14"/>
  <c r="Z299" i="14"/>
  <c r="Y299" i="14"/>
  <c r="X299" i="14"/>
  <c r="W299" i="14"/>
  <c r="V299" i="14"/>
  <c r="U299" i="14"/>
  <c r="T299" i="14"/>
  <c r="S299" i="14"/>
  <c r="R299" i="14"/>
  <c r="Q299" i="14"/>
  <c r="P299" i="14"/>
  <c r="O299" i="14"/>
  <c r="N299" i="14"/>
  <c r="M299" i="14"/>
  <c r="L299" i="14"/>
  <c r="K299" i="14"/>
  <c r="J299" i="14"/>
  <c r="I299" i="14"/>
  <c r="AI294" i="14"/>
  <c r="AH294" i="14"/>
  <c r="AG294" i="14"/>
  <c r="AF294" i="14"/>
  <c r="AE294" i="14"/>
  <c r="AD294" i="14"/>
  <c r="AC294" i="14"/>
  <c r="AB294" i="14"/>
  <c r="AA294" i="14"/>
  <c r="Z294" i="14"/>
  <c r="Y294" i="14"/>
  <c r="X294" i="14"/>
  <c r="W294" i="14"/>
  <c r="V294" i="14"/>
  <c r="U294" i="14"/>
  <c r="T294" i="14"/>
  <c r="S294" i="14"/>
  <c r="R294" i="14"/>
  <c r="Q294" i="14"/>
  <c r="P294" i="14"/>
  <c r="O294" i="14"/>
  <c r="N294" i="14"/>
  <c r="M294" i="14"/>
  <c r="L294" i="14"/>
  <c r="K294" i="14"/>
  <c r="J294" i="14"/>
  <c r="I294" i="14"/>
  <c r="H294" i="14"/>
  <c r="AB289" i="14"/>
  <c r="AA289" i="14"/>
  <c r="Z289" i="14"/>
  <c r="Y289" i="14"/>
  <c r="X289" i="14"/>
  <c r="W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AB284" i="14"/>
  <c r="AA284" i="14"/>
  <c r="Z284" i="14"/>
  <c r="Y284" i="14"/>
  <c r="X284" i="14"/>
  <c r="W284" i="14"/>
  <c r="V284" i="14"/>
  <c r="U284" i="14"/>
  <c r="T284" i="14"/>
  <c r="S284" i="14"/>
  <c r="R284" i="14"/>
  <c r="Q284" i="14"/>
  <c r="P284" i="14"/>
  <c r="O284" i="14"/>
  <c r="N284" i="14"/>
  <c r="M284" i="14"/>
  <c r="L284" i="14"/>
  <c r="K284" i="14"/>
  <c r="J284" i="14"/>
  <c r="I284" i="14"/>
  <c r="H284" i="14"/>
  <c r="G284" i="14"/>
  <c r="AG279" i="14"/>
  <c r="AF279" i="14"/>
  <c r="AE279" i="14"/>
  <c r="AD279" i="14"/>
  <c r="AC279" i="14"/>
  <c r="AB279" i="14"/>
  <c r="AA279" i="14"/>
  <c r="Z279" i="14"/>
  <c r="Y279" i="14"/>
  <c r="X279" i="14"/>
  <c r="W279" i="14"/>
  <c r="V279" i="14"/>
  <c r="U279" i="14"/>
  <c r="T279" i="14"/>
  <c r="S279" i="14"/>
  <c r="R279" i="14"/>
  <c r="Q279" i="14"/>
  <c r="P279" i="14"/>
  <c r="O279" i="14"/>
  <c r="N279" i="14"/>
  <c r="M279" i="14"/>
  <c r="L279" i="14"/>
  <c r="K279" i="14"/>
  <c r="J279" i="14"/>
  <c r="I279" i="14"/>
  <c r="H279" i="14"/>
  <c r="AO274" i="14"/>
  <c r="AN274" i="14"/>
  <c r="AM274" i="14"/>
  <c r="AL274" i="14"/>
  <c r="AK274" i="14"/>
  <c r="AJ274" i="14"/>
  <c r="AI274" i="14"/>
  <c r="AH274" i="14"/>
  <c r="AG274" i="14"/>
  <c r="AF274" i="14"/>
  <c r="AE274" i="14"/>
  <c r="AD274" i="14"/>
  <c r="AC274" i="14"/>
  <c r="AB274" i="14"/>
  <c r="AA274" i="14"/>
  <c r="Z274" i="14"/>
  <c r="Y274" i="14"/>
  <c r="X274" i="14"/>
  <c r="W274" i="14"/>
  <c r="V274" i="14"/>
  <c r="U274" i="14"/>
  <c r="T274" i="14"/>
  <c r="S274" i="14"/>
  <c r="R274" i="14"/>
  <c r="Q274" i="14"/>
  <c r="P274" i="14"/>
  <c r="O274" i="14"/>
  <c r="N274" i="14"/>
  <c r="M274" i="14"/>
  <c r="L274" i="14"/>
  <c r="K274" i="14"/>
  <c r="J274" i="14"/>
  <c r="I274" i="14"/>
  <c r="H274" i="14"/>
  <c r="G274" i="14"/>
  <c r="F274" i="14"/>
  <c r="L269" i="14"/>
  <c r="K269" i="14"/>
  <c r="J269" i="14"/>
  <c r="I269" i="14"/>
  <c r="H269" i="14"/>
  <c r="G269" i="14"/>
  <c r="F269" i="14"/>
  <c r="E269" i="14"/>
  <c r="C269" i="14"/>
  <c r="B269" i="14"/>
  <c r="D269" i="14"/>
  <c r="U264" i="14"/>
  <c r="T264" i="14"/>
  <c r="S264" i="14"/>
  <c r="R264" i="14"/>
  <c r="Q264" i="14"/>
  <c r="P264" i="14"/>
  <c r="O264" i="14"/>
  <c r="N264" i="14"/>
  <c r="M264" i="14"/>
  <c r="L264" i="14"/>
  <c r="K264" i="14"/>
  <c r="J264" i="14"/>
  <c r="I264" i="14"/>
  <c r="H264" i="14"/>
  <c r="G264" i="14"/>
  <c r="F264" i="14"/>
  <c r="E264" i="14"/>
  <c r="D264" i="14"/>
  <c r="C264" i="14"/>
  <c r="B264" i="14"/>
  <c r="Y259" i="14"/>
  <c r="X259" i="14"/>
  <c r="W259" i="14"/>
  <c r="V259" i="14"/>
  <c r="U259" i="14"/>
  <c r="T259" i="14"/>
  <c r="S259" i="14"/>
  <c r="R259" i="14"/>
  <c r="Q259" i="14"/>
  <c r="P259" i="14"/>
  <c r="O259" i="14"/>
  <c r="N259" i="14"/>
  <c r="M259" i="14"/>
  <c r="L259" i="14"/>
  <c r="K259" i="14"/>
  <c r="J259" i="14"/>
  <c r="I259" i="14"/>
  <c r="H259" i="14"/>
  <c r="G259" i="14"/>
  <c r="F259" i="14"/>
  <c r="E259" i="14"/>
  <c r="C259" i="14"/>
  <c r="B259" i="14"/>
  <c r="D258" i="14"/>
  <c r="D259" i="14" s="1"/>
  <c r="X254" i="14"/>
  <c r="W254" i="14"/>
  <c r="V254" i="14"/>
  <c r="U254" i="14"/>
  <c r="T254" i="14"/>
  <c r="S254" i="14"/>
  <c r="R254" i="14"/>
  <c r="Q254" i="14"/>
  <c r="P254" i="14"/>
  <c r="O254" i="14"/>
  <c r="N254" i="14"/>
  <c r="M254" i="14"/>
  <c r="L254" i="14"/>
  <c r="K254" i="14"/>
  <c r="J254" i="14"/>
  <c r="I254" i="14"/>
  <c r="H254" i="14"/>
  <c r="G254" i="14"/>
  <c r="F254" i="14"/>
  <c r="E254" i="14"/>
  <c r="C254" i="14"/>
  <c r="B254" i="14"/>
  <c r="D253" i="14"/>
  <c r="E249" i="14"/>
  <c r="D249" i="14"/>
  <c r="C249" i="14"/>
  <c r="B249" i="14"/>
  <c r="N244" i="14"/>
  <c r="M244" i="14"/>
  <c r="L244" i="14"/>
  <c r="K244" i="14"/>
  <c r="J244" i="14"/>
  <c r="I244" i="14"/>
  <c r="H244" i="14"/>
  <c r="G244" i="14"/>
  <c r="F244" i="14"/>
  <c r="E244" i="14"/>
  <c r="C244" i="14"/>
  <c r="B244" i="14"/>
  <c r="D243" i="14"/>
  <c r="D244" i="14" s="1"/>
  <c r="H239" i="14"/>
  <c r="G239" i="14"/>
  <c r="F239" i="14"/>
  <c r="E239" i="14"/>
  <c r="D239" i="14"/>
  <c r="C239" i="14"/>
  <c r="B239" i="14"/>
  <c r="F234" i="14"/>
  <c r="E234" i="14"/>
  <c r="C234" i="14"/>
  <c r="B234" i="14"/>
  <c r="D233" i="14"/>
  <c r="D234" i="14" s="1"/>
  <c r="C224" i="14"/>
  <c r="BI219" i="14"/>
  <c r="BH219" i="14"/>
  <c r="BG219" i="14"/>
  <c r="BF219" i="14"/>
  <c r="BE219" i="14"/>
  <c r="BD219" i="14"/>
  <c r="BC219" i="14"/>
  <c r="BB219" i="14"/>
  <c r="BA219" i="14"/>
  <c r="AZ219" i="14"/>
  <c r="AY219" i="14"/>
  <c r="AX219" i="14"/>
  <c r="AW219" i="14"/>
  <c r="AV219" i="14"/>
  <c r="AU219" i="14"/>
  <c r="AT219" i="14"/>
  <c r="AS219" i="14"/>
  <c r="AR219" i="14"/>
  <c r="AQ219" i="14"/>
  <c r="AP219" i="14"/>
  <c r="AO219" i="14"/>
  <c r="AN219" i="14"/>
  <c r="AM219" i="14"/>
  <c r="AL219" i="14"/>
  <c r="AK219" i="14"/>
  <c r="AJ219" i="14"/>
  <c r="AI219" i="14"/>
  <c r="AH219" i="14"/>
  <c r="AG219" i="14"/>
  <c r="AF219" i="14"/>
  <c r="AE219" i="14"/>
  <c r="AD219" i="14"/>
  <c r="AC219" i="14"/>
  <c r="AB219" i="14"/>
  <c r="AA219" i="14"/>
  <c r="BI214" i="14"/>
  <c r="BH214" i="14"/>
  <c r="BG214" i="14"/>
  <c r="BF214" i="14"/>
  <c r="BE214" i="14"/>
  <c r="BD214" i="14"/>
  <c r="BC214" i="14"/>
  <c r="BB214" i="14"/>
  <c r="BA214" i="14"/>
  <c r="AZ214" i="14"/>
  <c r="AY214" i="14"/>
  <c r="AX214" i="14"/>
  <c r="AW214" i="14"/>
  <c r="AV214" i="14"/>
  <c r="AU214" i="14"/>
  <c r="AT214" i="14"/>
  <c r="AS214" i="14"/>
  <c r="AR214" i="14"/>
  <c r="AQ214" i="14"/>
  <c r="AP214" i="14"/>
  <c r="AO214" i="14"/>
  <c r="AN214" i="14"/>
  <c r="AM214" i="14"/>
  <c r="AL214" i="14"/>
  <c r="AK214" i="14"/>
  <c r="AJ214" i="14"/>
  <c r="AI214" i="14"/>
  <c r="AH214" i="14"/>
  <c r="AG214" i="14"/>
  <c r="AF214" i="14"/>
  <c r="AE214" i="14"/>
  <c r="AD214" i="14"/>
  <c r="AC214" i="14"/>
  <c r="AB214" i="14"/>
  <c r="AA214" i="14"/>
  <c r="Z214" i="14"/>
  <c r="J209" i="14"/>
  <c r="M204" i="14"/>
  <c r="L204" i="14"/>
  <c r="R199" i="14"/>
  <c r="AN194" i="14"/>
  <c r="AM194" i="14"/>
  <c r="AL194" i="14"/>
  <c r="AK194" i="14"/>
  <c r="AJ194" i="14"/>
  <c r="AI194" i="14"/>
  <c r="AH194" i="14"/>
  <c r="AG194" i="14"/>
  <c r="AF194" i="14"/>
  <c r="AE194" i="14"/>
  <c r="AD194" i="14"/>
  <c r="AC194" i="14"/>
  <c r="AB194" i="14"/>
  <c r="AA194" i="14"/>
  <c r="Z194" i="14"/>
  <c r="Y194" i="14"/>
  <c r="X194" i="14"/>
  <c r="W194" i="14"/>
  <c r="V194" i="14"/>
  <c r="U194" i="14"/>
  <c r="T194" i="14"/>
  <c r="S194" i="14"/>
  <c r="R194" i="14"/>
  <c r="Q194" i="14"/>
  <c r="P194" i="14"/>
  <c r="O194" i="14"/>
  <c r="AW189" i="14"/>
  <c r="AV189" i="14"/>
  <c r="AU189" i="14"/>
  <c r="AT189" i="14"/>
  <c r="AS189" i="14"/>
  <c r="AR189" i="14"/>
  <c r="AQ189" i="14"/>
  <c r="AP189" i="14"/>
  <c r="AO189" i="14"/>
  <c r="AN189" i="14"/>
  <c r="AM189" i="14"/>
  <c r="AL189" i="14"/>
  <c r="AK189" i="14"/>
  <c r="AJ189" i="14"/>
  <c r="AI189" i="14"/>
  <c r="AH189" i="14"/>
  <c r="AG189" i="14"/>
  <c r="AF189" i="14"/>
  <c r="AE189" i="14"/>
  <c r="AD189" i="14"/>
  <c r="AC189" i="14"/>
  <c r="AB189" i="14"/>
  <c r="AA189" i="14"/>
  <c r="Z189" i="14"/>
  <c r="Y189" i="14"/>
  <c r="X189" i="14"/>
  <c r="W189" i="14"/>
  <c r="V189" i="14"/>
  <c r="U189" i="14"/>
  <c r="T189" i="14"/>
  <c r="S189" i="14"/>
  <c r="R189" i="14"/>
  <c r="Q189" i="14"/>
  <c r="P189" i="14"/>
  <c r="O189" i="14"/>
  <c r="J184" i="14"/>
  <c r="Y179" i="14"/>
  <c r="X179" i="14"/>
  <c r="W179" i="14"/>
  <c r="V179" i="14"/>
  <c r="U179" i="14"/>
  <c r="T179" i="14"/>
  <c r="S179" i="14"/>
  <c r="BI174" i="14"/>
  <c r="BH174" i="14"/>
  <c r="BG174" i="14"/>
  <c r="BF174" i="14"/>
  <c r="BE174" i="14"/>
  <c r="BD174" i="14"/>
  <c r="BC174" i="14"/>
  <c r="BB174" i="14"/>
  <c r="BA174" i="14"/>
  <c r="AZ174" i="14"/>
  <c r="AY174" i="14"/>
  <c r="AX174" i="14"/>
  <c r="AW174" i="14"/>
  <c r="AV174" i="14"/>
  <c r="AU174" i="14"/>
  <c r="AT174" i="14"/>
  <c r="AS174" i="14"/>
  <c r="AR174" i="14"/>
  <c r="AQ174" i="14"/>
  <c r="AP174" i="14"/>
  <c r="AO174" i="14"/>
  <c r="AN174" i="14"/>
  <c r="AM174" i="14"/>
  <c r="AL174" i="14"/>
  <c r="AK174" i="14"/>
  <c r="AJ174" i="14"/>
  <c r="AI174" i="14"/>
  <c r="AH174" i="14"/>
  <c r="AG174" i="14"/>
  <c r="AF174" i="14"/>
  <c r="AE174" i="14"/>
  <c r="AD174" i="14"/>
  <c r="AC174" i="14"/>
  <c r="AB174" i="14"/>
  <c r="AA174" i="14"/>
  <c r="Z174" i="14"/>
  <c r="Y174" i="14"/>
  <c r="X174" i="14"/>
  <c r="W174" i="14"/>
  <c r="V174" i="14"/>
  <c r="U174" i="14"/>
  <c r="V169" i="14"/>
  <c r="U169" i="14"/>
  <c r="X164" i="14"/>
  <c r="W164" i="14"/>
  <c r="V164" i="14"/>
  <c r="U164" i="14"/>
  <c r="T164" i="14"/>
  <c r="V159" i="14"/>
  <c r="U159" i="14"/>
  <c r="T159" i="14"/>
  <c r="S159" i="14"/>
  <c r="R159" i="14"/>
  <c r="AG154" i="14"/>
  <c r="AF154" i="14"/>
  <c r="AE154" i="14"/>
  <c r="AD154" i="14"/>
  <c r="AC154" i="14"/>
  <c r="AB154" i="14"/>
  <c r="AA154" i="14"/>
  <c r="Z154" i="14"/>
  <c r="Y154" i="14"/>
  <c r="X154" i="14"/>
  <c r="W154" i="14"/>
  <c r="V154" i="14"/>
  <c r="U154" i="14"/>
  <c r="T154" i="14"/>
  <c r="S154" i="14"/>
  <c r="U149" i="14"/>
  <c r="T149" i="14"/>
  <c r="S149" i="14"/>
  <c r="R149" i="14"/>
  <c r="BI144" i="14"/>
  <c r="BH144" i="14"/>
  <c r="BG144" i="14"/>
  <c r="BF144" i="14"/>
  <c r="BE144" i="14"/>
  <c r="BD144" i="14"/>
  <c r="BC144" i="14"/>
  <c r="BB144" i="14"/>
  <c r="BA144" i="14"/>
  <c r="AZ144" i="14"/>
  <c r="AY144" i="14"/>
  <c r="AX144" i="14"/>
  <c r="AW144" i="14"/>
  <c r="AV144" i="14"/>
  <c r="AU144" i="14"/>
  <c r="AT144" i="14"/>
  <c r="AS144" i="14"/>
  <c r="AR144" i="14"/>
  <c r="AQ144" i="14"/>
  <c r="AP144" i="14"/>
  <c r="AO144" i="14"/>
  <c r="AN144" i="14"/>
  <c r="AM144" i="14"/>
  <c r="AL144" i="14"/>
  <c r="AK144" i="14"/>
  <c r="AJ144" i="14"/>
  <c r="AI144" i="14"/>
  <c r="AH144" i="14"/>
  <c r="AG144" i="14"/>
  <c r="AF144" i="14"/>
  <c r="AE144" i="14"/>
  <c r="AD144" i="14"/>
  <c r="AC144" i="14"/>
  <c r="AB144" i="14"/>
  <c r="AA144" i="14"/>
  <c r="Z144" i="14"/>
  <c r="Y144" i="14"/>
  <c r="Y139" i="14"/>
  <c r="AS134" i="14"/>
  <c r="AR134" i="14"/>
  <c r="AQ134" i="14"/>
  <c r="AP134" i="14"/>
  <c r="AO134" i="14"/>
  <c r="AN134" i="14"/>
  <c r="AM134" i="14"/>
  <c r="AL134" i="14"/>
  <c r="AK134" i="14"/>
  <c r="AJ134" i="14"/>
  <c r="AI134" i="14"/>
  <c r="AH134" i="14"/>
  <c r="AG134" i="14"/>
  <c r="AF134" i="14"/>
  <c r="AE134" i="14"/>
  <c r="AD134" i="14"/>
  <c r="AC134" i="14"/>
  <c r="AB134" i="14"/>
  <c r="AA134" i="14"/>
  <c r="Z134" i="14"/>
  <c r="Y134" i="14"/>
  <c r="X134" i="14"/>
  <c r="W134" i="14"/>
  <c r="V134" i="14"/>
  <c r="U134" i="14"/>
  <c r="T134" i="14"/>
  <c r="Q129" i="14"/>
  <c r="Y124" i="14"/>
  <c r="X124" i="14"/>
  <c r="W124" i="14"/>
  <c r="V124" i="14"/>
  <c r="U124" i="14"/>
  <c r="T124" i="14"/>
  <c r="X119" i="14"/>
  <c r="W119" i="14"/>
  <c r="V119" i="14"/>
  <c r="U119" i="14"/>
  <c r="T119" i="14"/>
  <c r="S119" i="14"/>
  <c r="R119" i="14"/>
  <c r="Q119" i="14"/>
  <c r="P119" i="14"/>
  <c r="O119" i="14"/>
  <c r="R109" i="14"/>
  <c r="Q109" i="14"/>
  <c r="J104" i="14"/>
  <c r="C99" i="14"/>
  <c r="AO94" i="14"/>
  <c r="AN94" i="14"/>
  <c r="AM94" i="14"/>
  <c r="AL94" i="14"/>
  <c r="AK94" i="14"/>
  <c r="AJ94" i="14"/>
  <c r="AI94" i="14"/>
  <c r="AH94" i="14"/>
  <c r="AG94" i="14"/>
  <c r="AF94" i="14"/>
  <c r="AE94" i="14"/>
  <c r="AD94" i="14"/>
  <c r="AC94" i="14"/>
  <c r="AB94" i="14"/>
  <c r="AA94" i="14"/>
  <c r="Z94" i="14"/>
  <c r="Y94" i="14"/>
  <c r="X94" i="14"/>
  <c r="W94" i="14"/>
  <c r="V94" i="14"/>
  <c r="U94" i="14"/>
  <c r="T94" i="14"/>
  <c r="Z89" i="14"/>
  <c r="Y89" i="14"/>
  <c r="X89" i="14"/>
  <c r="W89" i="14"/>
  <c r="V89" i="14"/>
  <c r="U89" i="14"/>
  <c r="T89" i="14"/>
  <c r="S89" i="14"/>
  <c r="R89" i="14"/>
  <c r="Q89" i="14"/>
  <c r="P89" i="14"/>
  <c r="O89" i="14"/>
  <c r="N89" i="14"/>
  <c r="M89" i="14"/>
  <c r="L89" i="14"/>
  <c r="K89" i="14"/>
  <c r="J89" i="14"/>
  <c r="I89" i="14"/>
  <c r="H89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Z79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BI74" i="14"/>
  <c r="BH74" i="14"/>
  <c r="BG74" i="14"/>
  <c r="BF74" i="14"/>
  <c r="BE74" i="14"/>
  <c r="BD74" i="14"/>
  <c r="BC74" i="14"/>
  <c r="BB74" i="14"/>
  <c r="BA74" i="14"/>
  <c r="AZ74" i="14"/>
  <c r="AY74" i="14"/>
  <c r="AX74" i="14"/>
  <c r="AW74" i="14"/>
  <c r="AV74" i="14"/>
  <c r="AU74" i="14"/>
  <c r="AT74" i="14"/>
  <c r="AS74" i="14"/>
  <c r="AR74" i="14"/>
  <c r="AQ74" i="14"/>
  <c r="AP74" i="14"/>
  <c r="AO74" i="14"/>
  <c r="AN74" i="14"/>
  <c r="AM74" i="14"/>
  <c r="AL74" i="14"/>
  <c r="AK74" i="14"/>
  <c r="AJ74" i="14"/>
  <c r="AI74" i="14"/>
  <c r="AH74" i="14"/>
  <c r="AG74" i="14"/>
  <c r="AF74" i="14"/>
  <c r="AE74" i="14"/>
  <c r="AD74" i="14"/>
  <c r="AC74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S69" i="14"/>
  <c r="J69" i="14"/>
  <c r="I69" i="14"/>
  <c r="H69" i="14"/>
  <c r="G69" i="14"/>
  <c r="F69" i="14"/>
  <c r="E69" i="14"/>
  <c r="D69" i="14"/>
  <c r="C69" i="14"/>
  <c r="B69" i="14"/>
  <c r="Z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J54" i="14"/>
  <c r="I54" i="14"/>
  <c r="H54" i="14"/>
  <c r="G54" i="14"/>
  <c r="F54" i="14"/>
  <c r="E54" i="14"/>
  <c r="D54" i="14"/>
  <c r="C54" i="14"/>
  <c r="B54" i="14"/>
  <c r="K49" i="14"/>
  <c r="J49" i="14"/>
  <c r="I49" i="14"/>
  <c r="H49" i="14"/>
  <c r="G49" i="14"/>
  <c r="F49" i="14"/>
  <c r="E49" i="14"/>
  <c r="D49" i="14"/>
  <c r="C49" i="14"/>
  <c r="B49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C44" i="14"/>
  <c r="B44" i="14"/>
  <c r="D43" i="14"/>
  <c r="D44" i="14" s="1"/>
  <c r="J39" i="14"/>
  <c r="I39" i="14"/>
  <c r="H39" i="14"/>
  <c r="G39" i="14"/>
  <c r="F39" i="14"/>
  <c r="E39" i="14"/>
  <c r="D39" i="14"/>
  <c r="C39" i="14"/>
  <c r="B39" i="14"/>
  <c r="K34" i="14"/>
  <c r="J34" i="14"/>
  <c r="I34" i="14"/>
  <c r="H34" i="14"/>
  <c r="G34" i="14"/>
  <c r="F34" i="14"/>
  <c r="E34" i="14"/>
  <c r="D34" i="14"/>
  <c r="C34" i="14"/>
  <c r="B34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AQ24" i="14"/>
  <c r="AP24" i="14"/>
  <c r="AO24" i="14"/>
  <c r="AN24" i="14"/>
  <c r="AM24" i="14"/>
  <c r="AL24" i="14"/>
  <c r="AK24" i="14"/>
  <c r="AJ24" i="14"/>
  <c r="AI24" i="14"/>
  <c r="AH24" i="14"/>
  <c r="AG24" i="14"/>
  <c r="AF24" i="14"/>
  <c r="AE24" i="14"/>
  <c r="AD24" i="14"/>
  <c r="AC24" i="14"/>
  <c r="AB24" i="14"/>
  <c r="BI18" i="14"/>
  <c r="BH18" i="14"/>
  <c r="BG18" i="14"/>
  <c r="BF18" i="14"/>
  <c r="BE18" i="14"/>
  <c r="BE16" i="14"/>
  <c r="BE17" i="14"/>
  <c r="BD18" i="14"/>
  <c r="BC18" i="14"/>
  <c r="BB18" i="14"/>
  <c r="BA18" i="14"/>
  <c r="AZ18" i="14"/>
  <c r="AY18" i="14"/>
  <c r="AY16" i="14"/>
  <c r="AY17" i="14"/>
  <c r="AX18" i="14"/>
  <c r="AW18" i="14"/>
  <c r="AW16" i="14"/>
  <c r="AW17" i="14"/>
  <c r="AV18" i="14"/>
  <c r="AU18" i="14"/>
  <c r="AT18" i="14"/>
  <c r="AS18" i="14"/>
  <c r="AR18" i="14"/>
  <c r="AQ18" i="14"/>
  <c r="AQ16" i="14"/>
  <c r="AQ17" i="14"/>
  <c r="AP18" i="14"/>
  <c r="AO18" i="14"/>
  <c r="AO16" i="14"/>
  <c r="AO17" i="14"/>
  <c r="AN18" i="14"/>
  <c r="AM18" i="14"/>
  <c r="AL18" i="14"/>
  <c r="AK18" i="14"/>
  <c r="AJ18" i="14"/>
  <c r="AI18" i="14"/>
  <c r="AI16" i="14"/>
  <c r="AI17" i="14"/>
  <c r="AH18" i="14"/>
  <c r="AG18" i="14"/>
  <c r="AG16" i="14"/>
  <c r="AG17" i="14"/>
  <c r="AF18" i="14"/>
  <c r="AE18" i="14"/>
  <c r="AD18" i="14"/>
  <c r="AC18" i="14"/>
  <c r="AB18" i="14"/>
  <c r="AA18" i="14"/>
  <c r="AA16" i="14"/>
  <c r="AA17" i="14"/>
  <c r="Z18" i="14"/>
  <c r="Y18" i="14"/>
  <c r="X18" i="14"/>
  <c r="W18" i="14"/>
  <c r="V18" i="14"/>
  <c r="U18" i="14"/>
  <c r="T18" i="14"/>
  <c r="S18" i="14"/>
  <c r="S16" i="14"/>
  <c r="S17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C18" i="14"/>
  <c r="B18" i="14"/>
  <c r="BI17" i="14"/>
  <c r="BH17" i="14"/>
  <c r="BG17" i="14"/>
  <c r="BF17" i="14"/>
  <c r="BD17" i="14"/>
  <c r="BC17" i="14"/>
  <c r="BB17" i="14"/>
  <c r="BA17" i="14"/>
  <c r="AZ17" i="14"/>
  <c r="AX17" i="14"/>
  <c r="AV17" i="14"/>
  <c r="AU17" i="14"/>
  <c r="AT17" i="14"/>
  <c r="AS17" i="14"/>
  <c r="AR17" i="14"/>
  <c r="AP17" i="14"/>
  <c r="AN17" i="14"/>
  <c r="AM17" i="14"/>
  <c r="AL17" i="14"/>
  <c r="AK17" i="14"/>
  <c r="AJ17" i="14"/>
  <c r="AH17" i="14"/>
  <c r="AF17" i="14"/>
  <c r="AE17" i="14"/>
  <c r="AD17" i="14"/>
  <c r="AC17" i="14"/>
  <c r="AB17" i="14"/>
  <c r="Z17" i="14"/>
  <c r="Y17" i="14"/>
  <c r="X17" i="14"/>
  <c r="W17" i="14"/>
  <c r="V17" i="14"/>
  <c r="U17" i="14"/>
  <c r="T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BI16" i="14"/>
  <c r="BH16" i="14"/>
  <c r="BG16" i="14"/>
  <c r="BF16" i="14"/>
  <c r="BD16" i="14"/>
  <c r="BC16" i="14"/>
  <c r="BB16" i="14"/>
  <c r="BA16" i="14"/>
  <c r="AZ16" i="14"/>
  <c r="AX16" i="14"/>
  <c r="AV16" i="14"/>
  <c r="AU16" i="14"/>
  <c r="AT16" i="14"/>
  <c r="AS16" i="14"/>
  <c r="AR16" i="14"/>
  <c r="AP16" i="14"/>
  <c r="AN16" i="14"/>
  <c r="AM16" i="14"/>
  <c r="AL16" i="14"/>
  <c r="AK16" i="14"/>
  <c r="AJ16" i="14"/>
  <c r="AH16" i="14"/>
  <c r="AF16" i="14"/>
  <c r="AE16" i="14"/>
  <c r="AD16" i="14"/>
  <c r="AC16" i="14"/>
  <c r="AB16" i="14"/>
  <c r="Z16" i="14"/>
  <c r="Y16" i="14"/>
  <c r="X16" i="14"/>
  <c r="W16" i="14"/>
  <c r="V16" i="14"/>
  <c r="U16" i="14"/>
  <c r="T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U1269" i="14" l="1"/>
  <c r="AM1269" i="14"/>
  <c r="AE1269" i="14"/>
  <c r="W1269" i="14"/>
  <c r="O1269" i="14"/>
  <c r="G1269" i="14"/>
  <c r="BH1269" i="14"/>
  <c r="BD1269" i="14"/>
  <c r="BC399" i="14"/>
  <c r="AM399" i="14"/>
  <c r="AE399" i="14"/>
  <c r="K399" i="14"/>
  <c r="BG819" i="14"/>
  <c r="M819" i="14"/>
  <c r="AP399" i="14"/>
  <c r="AZ399" i="14"/>
  <c r="AT1439" i="14"/>
  <c r="N1439" i="14"/>
  <c r="BD399" i="14"/>
  <c r="AQ19" i="14"/>
  <c r="C819" i="14"/>
  <c r="T399" i="14"/>
  <c r="AF399" i="14"/>
  <c r="D18" i="14"/>
  <c r="R1884" i="14"/>
  <c r="AP819" i="14"/>
  <c r="AT1184" i="14"/>
  <c r="AW1184" i="14"/>
  <c r="BH399" i="14"/>
  <c r="AD819" i="14"/>
  <c r="C1439" i="14"/>
  <c r="AP1439" i="14"/>
  <c r="AD1439" i="14"/>
  <c r="R1734" i="14"/>
  <c r="BC1184" i="14"/>
  <c r="W819" i="14"/>
  <c r="S819" i="14"/>
  <c r="K819" i="14"/>
  <c r="M8" i="14"/>
  <c r="Q8" i="14"/>
  <c r="AK8" i="14"/>
  <c r="BB1269" i="14"/>
  <c r="D398" i="14"/>
  <c r="D399" i="14" s="1"/>
  <c r="AD399" i="14"/>
  <c r="N399" i="14"/>
  <c r="J399" i="14"/>
  <c r="F399" i="14"/>
  <c r="E819" i="14"/>
  <c r="O819" i="14"/>
  <c r="BF1269" i="14"/>
  <c r="AT19" i="14"/>
  <c r="G19" i="14"/>
  <c r="O19" i="14"/>
  <c r="AM19" i="14"/>
  <c r="BC114" i="14"/>
  <c r="AM114" i="14"/>
  <c r="AI114" i="14"/>
  <c r="BI1269" i="14"/>
  <c r="BA9" i="14"/>
  <c r="AL1269" i="14"/>
  <c r="P399" i="14"/>
  <c r="L399" i="14"/>
  <c r="H399" i="14"/>
  <c r="BF1439" i="14"/>
  <c r="Z1439" i="14"/>
  <c r="H1940" i="14"/>
  <c r="L1940" i="14"/>
  <c r="P1940" i="14"/>
  <c r="T1940" i="14"/>
  <c r="X1940" i="14"/>
  <c r="AB1940" i="14"/>
  <c r="AF1940" i="14"/>
  <c r="AJ1940" i="14"/>
  <c r="AN1940" i="14"/>
  <c r="AR1940" i="14"/>
  <c r="AV1940" i="14"/>
  <c r="AP114" i="14"/>
  <c r="BD8" i="14"/>
  <c r="BI8" i="14"/>
  <c r="I9" i="14"/>
  <c r="BB818" i="14"/>
  <c r="BB10" i="14" s="1"/>
  <c r="AE8" i="14"/>
  <c r="W9" i="14"/>
  <c r="C10" i="14"/>
  <c r="AN10" i="14"/>
  <c r="AR10" i="14"/>
  <c r="AN399" i="14"/>
  <c r="AJ399" i="14"/>
  <c r="AJ819" i="14"/>
  <c r="AB819" i="14"/>
  <c r="BH1439" i="14"/>
  <c r="BD1439" i="14"/>
  <c r="AZ1439" i="14"/>
  <c r="AV1439" i="14"/>
  <c r="AR1439" i="14"/>
  <c r="AN1439" i="14"/>
  <c r="AJ1439" i="14"/>
  <c r="AF1439" i="14"/>
  <c r="AB1439" i="14"/>
  <c r="X1439" i="14"/>
  <c r="T1439" i="14"/>
  <c r="P1439" i="14"/>
  <c r="L1439" i="14"/>
  <c r="H1439" i="14"/>
  <c r="AJ10" i="14"/>
  <c r="AB10" i="14"/>
  <c r="AZ1940" i="14"/>
  <c r="BD1940" i="14"/>
  <c r="BH1940" i="14"/>
  <c r="AY114" i="14"/>
  <c r="AU114" i="14"/>
  <c r="BF114" i="14"/>
  <c r="AX114" i="14"/>
  <c r="AH114" i="14"/>
  <c r="BG19" i="14"/>
  <c r="D1939" i="14"/>
  <c r="D1940" i="14" s="1"/>
  <c r="D8" i="14"/>
  <c r="Y8" i="14"/>
  <c r="AD8" i="14"/>
  <c r="BC8" i="14"/>
  <c r="BH8" i="14"/>
  <c r="H9" i="14"/>
  <c r="P9" i="14"/>
  <c r="AN9" i="14"/>
  <c r="F10" i="14"/>
  <c r="J10" i="14"/>
  <c r="N10" i="14"/>
  <c r="R10" i="14"/>
  <c r="T10" i="14"/>
  <c r="AA8" i="14"/>
  <c r="AI8" i="14"/>
  <c r="AO8" i="14"/>
  <c r="AQ8" i="14"/>
  <c r="AW8" i="14"/>
  <c r="BE8" i="14"/>
  <c r="BB9" i="14"/>
  <c r="B1269" i="14"/>
  <c r="L10" i="14"/>
  <c r="BG399" i="14"/>
  <c r="AY399" i="14"/>
  <c r="AU399" i="14"/>
  <c r="AQ399" i="14"/>
  <c r="AI399" i="14"/>
  <c r="W399" i="14"/>
  <c r="S399" i="14"/>
  <c r="BI399" i="14"/>
  <c r="BE399" i="14"/>
  <c r="BA399" i="14"/>
  <c r="AW399" i="14"/>
  <c r="AS399" i="14"/>
  <c r="AO399" i="14"/>
  <c r="U399" i="14"/>
  <c r="M399" i="14"/>
  <c r="I399" i="14"/>
  <c r="E399" i="14"/>
  <c r="AL819" i="14"/>
  <c r="AH819" i="14"/>
  <c r="BE819" i="14"/>
  <c r="BB1439" i="14"/>
  <c r="AX1439" i="14"/>
  <c r="AL1439" i="14"/>
  <c r="AH1439" i="14"/>
  <c r="V1439" i="14"/>
  <c r="R1439" i="14"/>
  <c r="F1439" i="14"/>
  <c r="X399" i="14"/>
  <c r="AL399" i="14"/>
  <c r="L19" i="14"/>
  <c r="AA399" i="14"/>
  <c r="AA10" i="14"/>
  <c r="U819" i="14"/>
  <c r="I819" i="14"/>
  <c r="G399" i="14"/>
  <c r="O399" i="14"/>
  <c r="AC399" i="14"/>
  <c r="X19" i="14"/>
  <c r="X10" i="14"/>
  <c r="D818" i="14"/>
  <c r="D819" i="14" s="1"/>
  <c r="AA19" i="14"/>
  <c r="X9" i="14"/>
  <c r="AZ10" i="14"/>
  <c r="D19" i="14"/>
  <c r="V1269" i="14"/>
  <c r="AT819" i="14"/>
  <c r="D934" i="14"/>
  <c r="B8" i="14"/>
  <c r="W8" i="14"/>
  <c r="AB8" i="14"/>
  <c r="AF8" i="14"/>
  <c r="AU8" i="14"/>
  <c r="BA8" i="14"/>
  <c r="S8" i="14"/>
  <c r="AI19" i="14"/>
  <c r="C8" i="14"/>
  <c r="G8" i="14"/>
  <c r="K8" i="14"/>
  <c r="O8" i="14"/>
  <c r="U10" i="14"/>
  <c r="U1269" i="14"/>
  <c r="S1269" i="14"/>
  <c r="AM819" i="14"/>
  <c r="AI819" i="14"/>
  <c r="AE819" i="14"/>
  <c r="BG1439" i="14"/>
  <c r="BC1439" i="14"/>
  <c r="AY1439" i="14"/>
  <c r="AU1439" i="14"/>
  <c r="AQ1439" i="14"/>
  <c r="AM1439" i="14"/>
  <c r="AI1439" i="14"/>
  <c r="AE1439" i="14"/>
  <c r="AA1439" i="14"/>
  <c r="W1439" i="14"/>
  <c r="S1439" i="14"/>
  <c r="O1439" i="14"/>
  <c r="K1439" i="14"/>
  <c r="G1439" i="14"/>
  <c r="AT1269" i="14"/>
  <c r="AD1269" i="14"/>
  <c r="F1269" i="14"/>
  <c r="B399" i="14"/>
  <c r="BF10" i="14"/>
  <c r="BB399" i="14"/>
  <c r="AP10" i="14"/>
  <c r="AH399" i="14"/>
  <c r="Z10" i="14"/>
  <c r="V10" i="14"/>
  <c r="R399" i="14"/>
  <c r="BI819" i="14"/>
  <c r="AO819" i="14"/>
  <c r="AK819" i="14"/>
  <c r="AG819" i="14"/>
  <c r="AC819" i="14"/>
  <c r="Y819" i="14"/>
  <c r="Q819" i="14"/>
  <c r="AN819" i="14"/>
  <c r="AF819" i="14"/>
  <c r="BI1439" i="14"/>
  <c r="BE1439" i="14"/>
  <c r="BA1439" i="14"/>
  <c r="AW1439" i="14"/>
  <c r="AS1439" i="14"/>
  <c r="AO1439" i="14"/>
  <c r="AK1439" i="14"/>
  <c r="AG1439" i="14"/>
  <c r="AC1439" i="14"/>
  <c r="Y1439" i="14"/>
  <c r="U1439" i="14"/>
  <c r="Q1439" i="14"/>
  <c r="M1439" i="14"/>
  <c r="I1439" i="14"/>
  <c r="E1439" i="14"/>
  <c r="B1439" i="14"/>
  <c r="Q399" i="14"/>
  <c r="AK399" i="14"/>
  <c r="AG399" i="14"/>
  <c r="AL10" i="14"/>
  <c r="AT10" i="14"/>
  <c r="AF9" i="14"/>
  <c r="AV9" i="14"/>
  <c r="H10" i="14"/>
  <c r="AF10" i="14"/>
  <c r="BB819" i="14"/>
  <c r="F1940" i="14"/>
  <c r="J1940" i="14"/>
  <c r="N1940" i="14"/>
  <c r="R1940" i="14"/>
  <c r="V1940" i="14"/>
  <c r="Z1940" i="14"/>
  <c r="AD1940" i="14"/>
  <c r="AH1940" i="14"/>
  <c r="AL1940" i="14"/>
  <c r="AP1940" i="14"/>
  <c r="AT1940" i="14"/>
  <c r="AX1940" i="14"/>
  <c r="BB1940" i="14"/>
  <c r="BF1940" i="14"/>
  <c r="B1940" i="14"/>
  <c r="B114" i="14"/>
  <c r="BG114" i="14"/>
  <c r="AQ114" i="14"/>
  <c r="W10" i="14"/>
  <c r="BE114" i="14"/>
  <c r="BA114" i="14"/>
  <c r="AW114" i="14"/>
  <c r="AS114" i="14"/>
  <c r="AO114" i="14"/>
  <c r="AK114" i="14"/>
  <c r="AG114" i="14"/>
  <c r="AC114" i="14"/>
  <c r="Y114" i="14"/>
  <c r="Q114" i="14"/>
  <c r="I114" i="14"/>
  <c r="BH114" i="14"/>
  <c r="BD114" i="14"/>
  <c r="AZ114" i="14"/>
  <c r="AV114" i="14"/>
  <c r="AR114" i="14"/>
  <c r="AN114" i="14"/>
  <c r="AJ114" i="14"/>
  <c r="AF114" i="14"/>
  <c r="AB114" i="14"/>
  <c r="X114" i="14"/>
  <c r="T114" i="14"/>
  <c r="P114" i="14"/>
  <c r="L114" i="14"/>
  <c r="H114" i="14"/>
  <c r="AK1269" i="14"/>
  <c r="E1269" i="14"/>
  <c r="AW1269" i="14"/>
  <c r="AO1269" i="14"/>
  <c r="AG1269" i="14"/>
  <c r="Y1269" i="14"/>
  <c r="I1269" i="14"/>
  <c r="AY1269" i="14"/>
  <c r="N1269" i="14"/>
  <c r="BH1734" i="14"/>
  <c r="H19" i="14"/>
  <c r="H8" i="14"/>
  <c r="T19" i="14"/>
  <c r="T8" i="14"/>
  <c r="AL19" i="14"/>
  <c r="AL8" i="14"/>
  <c r="AR19" i="14"/>
  <c r="AR8" i="14"/>
  <c r="BF8" i="14"/>
  <c r="V399" i="14"/>
  <c r="Z399" i="14"/>
  <c r="BF399" i="14"/>
  <c r="BC19" i="14"/>
  <c r="AE19" i="14"/>
  <c r="E19" i="14"/>
  <c r="E8" i="14"/>
  <c r="I8" i="14"/>
  <c r="L8" i="14"/>
  <c r="P8" i="14"/>
  <c r="U8" i="14"/>
  <c r="X8" i="14"/>
  <c r="AC8" i="14"/>
  <c r="AH8" i="14"/>
  <c r="AM8" i="14"/>
  <c r="AS8" i="14"/>
  <c r="AV8" i="14"/>
  <c r="BB8" i="14"/>
  <c r="BG8" i="14"/>
  <c r="AA9" i="14"/>
  <c r="D254" i="14"/>
  <c r="D113" i="14"/>
  <c r="D114" i="14" s="1"/>
  <c r="BA818" i="14"/>
  <c r="BA10" i="14" s="1"/>
  <c r="BA1184" i="14"/>
  <c r="Q10" i="14"/>
  <c r="G9" i="14"/>
  <c r="D9" i="14"/>
  <c r="L9" i="14"/>
  <c r="T9" i="14"/>
  <c r="AB9" i="14"/>
  <c r="AJ9" i="14"/>
  <c r="AR9" i="14"/>
  <c r="AZ9" i="14"/>
  <c r="BD9" i="14"/>
  <c r="X819" i="14"/>
  <c r="F19" i="14"/>
  <c r="F8" i="14"/>
  <c r="J19" i="14"/>
  <c r="J8" i="14"/>
  <c r="V19" i="14"/>
  <c r="V8" i="14"/>
  <c r="AJ19" i="14"/>
  <c r="AJ8" i="14"/>
  <c r="AJ11" i="14" s="1"/>
  <c r="AN19" i="14"/>
  <c r="AN8" i="14"/>
  <c r="AX19" i="14"/>
  <c r="AX8" i="14"/>
  <c r="AU818" i="14"/>
  <c r="AU819" i="14" s="1"/>
  <c r="AU1184" i="14"/>
  <c r="AX818" i="14"/>
  <c r="AX819" i="14" s="1"/>
  <c r="AX1184" i="14"/>
  <c r="AH10" i="14"/>
  <c r="N19" i="14"/>
  <c r="N8" i="14"/>
  <c r="R8" i="14"/>
  <c r="Z8" i="14"/>
  <c r="AP8" i="14"/>
  <c r="AT8" i="14"/>
  <c r="AZ19" i="14"/>
  <c r="AZ8" i="14"/>
  <c r="AD19" i="14"/>
  <c r="AG19" i="14"/>
  <c r="AG8" i="14"/>
  <c r="AY8" i="14"/>
  <c r="AY19" i="14"/>
  <c r="Y9" i="14"/>
  <c r="BF9" i="14"/>
  <c r="BC10" i="14"/>
  <c r="G10" i="14"/>
  <c r="Q1269" i="14"/>
  <c r="BE1269" i="14"/>
  <c r="BA1269" i="14"/>
  <c r="AK10" i="14"/>
  <c r="E10" i="14"/>
  <c r="AU9" i="14"/>
  <c r="AE114" i="14"/>
  <c r="AA114" i="14"/>
  <c r="W114" i="14"/>
  <c r="S114" i="14"/>
  <c r="O114" i="14"/>
  <c r="K114" i="14"/>
  <c r="G114" i="14"/>
  <c r="C114" i="14"/>
  <c r="BB114" i="14"/>
  <c r="AT114" i="14"/>
  <c r="AL114" i="14"/>
  <c r="AD114" i="14"/>
  <c r="Z114" i="14"/>
  <c r="V114" i="14"/>
  <c r="R114" i="14"/>
  <c r="N114" i="14"/>
  <c r="J114" i="14"/>
  <c r="F114" i="14"/>
  <c r="AS1269" i="14"/>
  <c r="AC1269" i="14"/>
  <c r="M1269" i="14"/>
  <c r="AI1269" i="14"/>
  <c r="C1269" i="14"/>
  <c r="B819" i="14"/>
  <c r="AA819" i="14"/>
  <c r="O10" i="14"/>
  <c r="S9" i="14"/>
  <c r="Y10" i="14"/>
  <c r="AS10" i="14"/>
  <c r="AW9" i="14"/>
  <c r="AY9" i="14"/>
  <c r="BD10" i="14"/>
  <c r="AV819" i="14"/>
  <c r="AA1269" i="14"/>
  <c r="AH19" i="14"/>
  <c r="AV19" i="14"/>
  <c r="S10" i="14"/>
  <c r="W19" i="14"/>
  <c r="AW10" i="14"/>
  <c r="AS819" i="14"/>
  <c r="AQ1269" i="14"/>
  <c r="K1269" i="14"/>
  <c r="AY818" i="14"/>
  <c r="AY819" i="14" s="1"/>
  <c r="AY1184" i="14"/>
  <c r="BI19" i="14"/>
  <c r="AK19" i="14"/>
  <c r="AK9" i="14"/>
  <c r="AK11" i="14" s="1"/>
  <c r="AC774" i="14"/>
  <c r="AS774" i="14"/>
  <c r="AQ818" i="14"/>
  <c r="AQ819" i="14" s="1"/>
  <c r="AQ1184" i="14"/>
  <c r="AM10" i="14"/>
  <c r="I10" i="14"/>
  <c r="BI9" i="14"/>
  <c r="BG9" i="14"/>
  <c r="BI114" i="14"/>
  <c r="AV10" i="14"/>
  <c r="AD10" i="14"/>
  <c r="AB19" i="14"/>
  <c r="BB19" i="14"/>
  <c r="BD19" i="14"/>
  <c r="C9" i="14"/>
  <c r="E9" i="14"/>
  <c r="K9" i="14"/>
  <c r="O9" i="14"/>
  <c r="Q9" i="14"/>
  <c r="V9" i="14"/>
  <c r="Z9" i="14"/>
  <c r="AE9" i="14"/>
  <c r="AH9" i="14"/>
  <c r="AM9" i="14"/>
  <c r="AP9" i="14"/>
  <c r="AX9" i="14"/>
  <c r="BA19" i="14"/>
  <c r="BC9" i="14"/>
  <c r="BH9" i="14"/>
  <c r="B10" i="14"/>
  <c r="AG9" i="14"/>
  <c r="AG10" i="14"/>
  <c r="AI9" i="14"/>
  <c r="AI10" i="14"/>
  <c r="BG10" i="14"/>
  <c r="BI10" i="14"/>
  <c r="D564" i="14"/>
  <c r="AP1184" i="14"/>
  <c r="AS1184" i="14"/>
  <c r="AX1269" i="14"/>
  <c r="AV1269" i="14"/>
  <c r="AH1269" i="14"/>
  <c r="AF1269" i="14"/>
  <c r="R1269" i="14"/>
  <c r="P1269" i="14"/>
  <c r="U9" i="14"/>
  <c r="BG1269" i="14"/>
  <c r="BC1269" i="14"/>
  <c r="AP1269" i="14"/>
  <c r="AN1269" i="14"/>
  <c r="Z1269" i="14"/>
  <c r="X1269" i="14"/>
  <c r="J1269" i="14"/>
  <c r="H1269" i="14"/>
  <c r="AX399" i="14"/>
  <c r="AV399" i="14"/>
  <c r="AT399" i="14"/>
  <c r="AR399" i="14"/>
  <c r="AW819" i="14"/>
  <c r="BH819" i="14"/>
  <c r="BF819" i="14"/>
  <c r="BD819" i="14"/>
  <c r="Z819" i="14"/>
  <c r="V819" i="14"/>
  <c r="T819" i="14"/>
  <c r="R819" i="14"/>
  <c r="P819" i="14"/>
  <c r="N819" i="14"/>
  <c r="L819" i="14"/>
  <c r="J819" i="14"/>
  <c r="H819" i="14"/>
  <c r="F819" i="14"/>
  <c r="B19" i="14"/>
  <c r="Z19" i="14"/>
  <c r="AF19" i="14"/>
  <c r="AP19" i="14"/>
  <c r="BF19" i="14"/>
  <c r="K10" i="14"/>
  <c r="M10" i="14"/>
  <c r="P10" i="14"/>
  <c r="AC10" i="14"/>
  <c r="AE10" i="14"/>
  <c r="AO9" i="14"/>
  <c r="AO10" i="14"/>
  <c r="AQ9" i="14"/>
  <c r="BE9" i="14"/>
  <c r="BE10" i="14"/>
  <c r="BH10" i="14"/>
  <c r="B9" i="14"/>
  <c r="F9" i="14"/>
  <c r="F11" i="14" s="1"/>
  <c r="J9" i="14"/>
  <c r="N9" i="14"/>
  <c r="R9" i="14"/>
  <c r="AD9" i="14"/>
  <c r="AL9" i="14"/>
  <c r="AT9" i="14"/>
  <c r="AR819" i="14"/>
  <c r="AZ819" i="14"/>
  <c r="BC819" i="14"/>
  <c r="E1940" i="14"/>
  <c r="G1940" i="14"/>
  <c r="I1940" i="14"/>
  <c r="K1940" i="14"/>
  <c r="M1940" i="14"/>
  <c r="O1940" i="14"/>
  <c r="Q1940" i="14"/>
  <c r="S1940" i="14"/>
  <c r="U1940" i="14"/>
  <c r="W1940" i="14"/>
  <c r="Y1940" i="14"/>
  <c r="AA1940" i="14"/>
  <c r="AC1940" i="14"/>
  <c r="AE1940" i="14"/>
  <c r="AG1940" i="14"/>
  <c r="AI1940" i="14"/>
  <c r="AK1940" i="14"/>
  <c r="AM1940" i="14"/>
  <c r="AO1940" i="14"/>
  <c r="AQ1940" i="14"/>
  <c r="AS1940" i="14"/>
  <c r="AU1940" i="14"/>
  <c r="AW1940" i="14"/>
  <c r="AY1940" i="14"/>
  <c r="BA1940" i="14"/>
  <c r="BC1940" i="14"/>
  <c r="BE1940" i="14"/>
  <c r="BG1940" i="14"/>
  <c r="BI1940" i="14"/>
  <c r="AZ1269" i="14"/>
  <c r="AR1269" i="14"/>
  <c r="AJ1269" i="14"/>
  <c r="AB1269" i="14"/>
  <c r="T1269" i="14"/>
  <c r="L1269" i="14"/>
  <c r="D1269" i="14"/>
  <c r="C399" i="14"/>
  <c r="I19" i="14"/>
  <c r="Q19" i="14"/>
  <c r="Y19" i="14"/>
  <c r="C19" i="14"/>
  <c r="U19" i="14"/>
  <c r="M9" i="14"/>
  <c r="M19" i="14"/>
  <c r="AC9" i="14"/>
  <c r="AC19" i="14"/>
  <c r="AS9" i="14"/>
  <c r="AS19" i="14"/>
  <c r="AO19" i="14"/>
  <c r="AW19" i="14"/>
  <c r="BE19" i="14"/>
  <c r="AU19" i="14"/>
  <c r="S19" i="14"/>
  <c r="K19" i="14"/>
  <c r="P19" i="14"/>
  <c r="R19" i="14"/>
  <c r="BH19" i="14"/>
  <c r="AR1184" i="14"/>
  <c r="AV1184" i="14"/>
  <c r="AZ1184" i="14"/>
  <c r="D1438" i="14"/>
  <c r="D1439" i="14" s="1"/>
  <c r="AP11" i="14" l="1"/>
  <c r="AB11" i="14"/>
  <c r="AW11" i="14"/>
  <c r="BD11" i="14"/>
  <c r="BB11" i="14"/>
  <c r="Q11" i="14"/>
  <c r="T11" i="14"/>
  <c r="S11" i="14"/>
  <c r="AR11" i="14"/>
  <c r="AA11" i="14"/>
  <c r="X11" i="14"/>
  <c r="H11" i="14"/>
  <c r="AF11" i="14"/>
  <c r="V11" i="14"/>
  <c r="AH11" i="14"/>
  <c r="AU10" i="14"/>
  <c r="AU11" i="14" s="1"/>
  <c r="M11" i="14"/>
  <c r="BA11" i="14"/>
  <c r="BF11" i="14"/>
  <c r="AC11" i="14"/>
  <c r="P11" i="14"/>
  <c r="BC11" i="14"/>
  <c r="AN11" i="14"/>
  <c r="I11" i="14"/>
  <c r="AS11" i="14"/>
  <c r="U11" i="14"/>
  <c r="Z11" i="14"/>
  <c r="N11" i="14"/>
  <c r="AO11" i="14"/>
  <c r="C11" i="14"/>
  <c r="E11" i="14"/>
  <c r="G11" i="14"/>
  <c r="BA819" i="14"/>
  <c r="W11" i="14"/>
  <c r="BE11" i="14"/>
  <c r="D10" i="14"/>
  <c r="D11" i="14" s="1"/>
  <c r="Y11" i="14"/>
  <c r="AG11" i="14"/>
  <c r="AZ11" i="14"/>
  <c r="AV11" i="14"/>
  <c r="L11" i="14"/>
  <c r="R11" i="14"/>
  <c r="AY10" i="14"/>
  <c r="AY11" i="14" s="1"/>
  <c r="BH11" i="14"/>
  <c r="AQ10" i="14"/>
  <c r="AQ11" i="14" s="1"/>
  <c r="J11" i="14"/>
  <c r="AE11" i="14"/>
  <c r="O11" i="14"/>
  <c r="AX10" i="14"/>
  <c r="AX11" i="14" s="1"/>
  <c r="B11" i="14"/>
  <c r="AI11" i="14"/>
  <c r="K11" i="14"/>
  <c r="BG11" i="14"/>
  <c r="AD11" i="14"/>
  <c r="AL11" i="14"/>
  <c r="AT11" i="14"/>
  <c r="BI11" i="14"/>
  <c r="AM11" i="14"/>
</calcChain>
</file>

<file path=xl/sharedStrings.xml><?xml version="1.0" encoding="utf-8"?>
<sst xmlns="http://schemas.openxmlformats.org/spreadsheetml/2006/main" count="2114" uniqueCount="474">
  <si>
    <t>FY80</t>
  </si>
  <si>
    <t>FY81</t>
  </si>
  <si>
    <t>FY82</t>
  </si>
  <si>
    <t>FY83</t>
  </si>
  <si>
    <t>FY84</t>
  </si>
  <si>
    <t>FY85</t>
  </si>
  <si>
    <t>FY86</t>
  </si>
  <si>
    <t>FY87</t>
  </si>
  <si>
    <t>A-7</t>
  </si>
  <si>
    <t>A-10</t>
  </si>
  <si>
    <t>NA-37</t>
  </si>
  <si>
    <t>AC-130</t>
  </si>
  <si>
    <t>B-1</t>
  </si>
  <si>
    <t>B-52</t>
  </si>
  <si>
    <t>FB-111</t>
  </si>
  <si>
    <t>C-5</t>
  </si>
  <si>
    <t>C-6</t>
  </si>
  <si>
    <t>C-9</t>
  </si>
  <si>
    <t>C-12</t>
  </si>
  <si>
    <t>C-18</t>
  </si>
  <si>
    <t>C-20</t>
  </si>
  <si>
    <t>C-21</t>
  </si>
  <si>
    <t>C-22</t>
  </si>
  <si>
    <t>C-23</t>
  </si>
  <si>
    <t>C-130</t>
  </si>
  <si>
    <t>C-131</t>
  </si>
  <si>
    <t>C-135</t>
  </si>
  <si>
    <t>C-137</t>
  </si>
  <si>
    <t>C-140</t>
  </si>
  <si>
    <t>C-141</t>
  </si>
  <si>
    <t>CT/T-39</t>
  </si>
  <si>
    <t>F-4</t>
  </si>
  <si>
    <t>F-5</t>
  </si>
  <si>
    <t>F-15</t>
  </si>
  <si>
    <t>F-16</t>
  </si>
  <si>
    <t>F-100</t>
  </si>
  <si>
    <t>F-101</t>
  </si>
  <si>
    <t>F-106</t>
  </si>
  <si>
    <t>F-111</t>
  </si>
  <si>
    <t>KC-10</t>
  </si>
  <si>
    <t>KC-135</t>
  </si>
  <si>
    <t>TG-7</t>
  </si>
  <si>
    <t>T-33</t>
  </si>
  <si>
    <t>T-37</t>
  </si>
  <si>
    <t>T-38</t>
  </si>
  <si>
    <t>T-41</t>
  </si>
  <si>
    <t>T-46</t>
  </si>
  <si>
    <t>TC-135</t>
  </si>
  <si>
    <t>OA-37</t>
  </si>
  <si>
    <t>O-2</t>
  </si>
  <si>
    <t>U-6</t>
  </si>
  <si>
    <t>OV-10</t>
  </si>
  <si>
    <t>UV-18</t>
  </si>
  <si>
    <t>X-29</t>
  </si>
  <si>
    <t>EC-18</t>
  </si>
  <si>
    <t>E-3</t>
  </si>
  <si>
    <t>E-4</t>
  </si>
  <si>
    <t>RF-4</t>
  </si>
  <si>
    <t>EF-111</t>
  </si>
  <si>
    <t>TR-1</t>
  </si>
  <si>
    <t>ANG</t>
  </si>
  <si>
    <t>C-7</t>
  </si>
  <si>
    <t>C-123</t>
  </si>
  <si>
    <t>F-105</t>
  </si>
  <si>
    <t>Reserve</t>
  </si>
  <si>
    <t>B-57</t>
  </si>
  <si>
    <t>A-37</t>
  </si>
  <si>
    <t>Active</t>
  </si>
  <si>
    <t>Total</t>
  </si>
  <si>
    <t>FY88</t>
  </si>
  <si>
    <t>FY89</t>
  </si>
  <si>
    <t>C-17</t>
  </si>
  <si>
    <t>VC-25</t>
  </si>
  <si>
    <t>C-26</t>
  </si>
  <si>
    <t>C-27</t>
  </si>
  <si>
    <t>FY90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</si>
  <si>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</si>
  <si>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</si>
  <si>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</si>
  <si>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</si>
  <si>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</si>
  <si>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</si>
  <si>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</si>
  <si>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</si>
  <si>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</si>
  <si>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</si>
  <si>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</si>
  <si>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</si>
  <si>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</si>
  <si>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B-2</t>
  </si>
  <si>
    <t>C-32</t>
  </si>
  <si>
    <t>C-37</t>
  </si>
  <si>
    <t>C-40</t>
  </si>
  <si>
    <t>C-41</t>
  </si>
  <si>
    <t>EC-137</t>
  </si>
  <si>
    <t>NC-130</t>
  </si>
  <si>
    <t>NC-135</t>
  </si>
  <si>
    <t>NT/T-39</t>
  </si>
  <si>
    <t>NKC-135</t>
  </si>
  <si>
    <t>TC-18</t>
  </si>
  <si>
    <t>TC-130</t>
  </si>
  <si>
    <t>TG-3</t>
  </si>
  <si>
    <t>TG-4</t>
  </si>
  <si>
    <t>TG-9</t>
  </si>
  <si>
    <t>TG-10</t>
  </si>
  <si>
    <t>TG-11</t>
  </si>
  <si>
    <t>TG-14</t>
  </si>
  <si>
    <t>T-1</t>
  </si>
  <si>
    <t>T-3</t>
  </si>
  <si>
    <t>T-6</t>
  </si>
  <si>
    <t>AT-38</t>
  </si>
  <si>
    <t>CT-39</t>
  </si>
  <si>
    <t>C/T-43</t>
  </si>
  <si>
    <t>OA-10</t>
  </si>
  <si>
    <t>EC-135</t>
  </si>
  <si>
    <t>E-8</t>
  </si>
  <si>
    <t>TE-8</t>
  </si>
  <si>
    <t>MC-130</t>
  </si>
  <si>
    <t>EC-130</t>
  </si>
  <si>
    <t>RC-135</t>
  </si>
  <si>
    <t>RQ-4</t>
  </si>
  <si>
    <t>SR-71</t>
  </si>
  <si>
    <t>U-2</t>
  </si>
  <si>
    <t>TU-2</t>
  </si>
  <si>
    <t>MC/WC-130</t>
  </si>
  <si>
    <t>HC-130</t>
  </si>
  <si>
    <t>C-38</t>
  </si>
  <si>
    <t>LC-130</t>
  </si>
  <si>
    <t>NC-141</t>
  </si>
  <si>
    <t>E-9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</si>
  <si>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</si>
  <si>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</si>
  <si>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</si>
  <si>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</si>
  <si>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</si>
  <si>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</si>
  <si>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</si>
  <si>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</si>
  <si>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</si>
  <si>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</si>
  <si>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</si>
  <si>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FY61</t>
  </si>
  <si>
    <t>FY62</t>
  </si>
  <si>
    <t>FY63</t>
  </si>
  <si>
    <t>FY64</t>
  </si>
  <si>
    <t>FY65</t>
  </si>
  <si>
    <t>FY66</t>
  </si>
  <si>
    <t>FY67</t>
  </si>
  <si>
    <t>FY68</t>
  </si>
  <si>
    <t>FY69</t>
  </si>
  <si>
    <t>FY70</t>
  </si>
  <si>
    <t>FY71</t>
  </si>
  <si>
    <t>FY72</t>
  </si>
  <si>
    <t>FY73</t>
  </si>
  <si>
    <t>FY74</t>
  </si>
  <si>
    <t>FY75</t>
  </si>
  <si>
    <t>FY76</t>
  </si>
  <si>
    <t>FY77</t>
  </si>
  <si>
    <t>FY78</t>
  </si>
  <si>
    <t>FY79</t>
  </si>
  <si>
    <t>B-17</t>
  </si>
  <si>
    <t>B-25</t>
  </si>
  <si>
    <t>B-26</t>
  </si>
  <si>
    <t>B-29</t>
  </si>
  <si>
    <t>B-36</t>
  </si>
  <si>
    <t>B-45</t>
  </si>
  <si>
    <t>B-47</t>
  </si>
  <si>
    <t>B-50</t>
  </si>
  <si>
    <t>B-66</t>
  </si>
  <si>
    <t>JD-1</t>
  </si>
  <si>
    <t>A-1</t>
  </si>
  <si>
    <t>B-58</t>
  </si>
  <si>
    <t>P2V-5</t>
  </si>
  <si>
    <t>XB-70</t>
  </si>
  <si>
    <t>A-26</t>
  </si>
  <si>
    <t>A-3</t>
  </si>
  <si>
    <t>A-9</t>
  </si>
  <si>
    <t>AC-119</t>
  </si>
  <si>
    <t>AC-123</t>
  </si>
  <si>
    <t>AT-33</t>
  </si>
  <si>
    <t>S-2</t>
  </si>
  <si>
    <t>YA-37</t>
  </si>
  <si>
    <t>CB-17</t>
  </si>
  <si>
    <t>VB-17</t>
  </si>
  <si>
    <t>CB-25</t>
  </si>
  <si>
    <t>VB-25</t>
  </si>
  <si>
    <t>CB-26</t>
  </si>
  <si>
    <t>VB-26</t>
  </si>
  <si>
    <t>VT-29</t>
  </si>
  <si>
    <t>C-45</t>
  </si>
  <si>
    <t>C-46</t>
  </si>
  <si>
    <t>C-47</t>
  </si>
  <si>
    <t>C-53</t>
  </si>
  <si>
    <t>C-54</t>
  </si>
  <si>
    <t>C-64</t>
  </si>
  <si>
    <t>C-74</t>
  </si>
  <si>
    <t>C-82</t>
  </si>
  <si>
    <t>C-97</t>
  </si>
  <si>
    <t>C-99</t>
  </si>
  <si>
    <t>C-117</t>
  </si>
  <si>
    <t>C-118</t>
  </si>
  <si>
    <t>C-119</t>
  </si>
  <si>
    <t>C-121</t>
  </si>
  <si>
    <t>C-122</t>
  </si>
  <si>
    <t>C-124</t>
  </si>
  <si>
    <t>C-125</t>
  </si>
  <si>
    <t>C-129</t>
  </si>
  <si>
    <t>319A</t>
  </si>
  <si>
    <t>AC-47</t>
  </si>
  <si>
    <t>AMST</t>
  </si>
  <si>
    <t>C-133</t>
  </si>
  <si>
    <t>C-134</t>
  </si>
  <si>
    <t>C-8</t>
  </si>
  <si>
    <t>CT-29</t>
  </si>
  <si>
    <t>DC-130</t>
  </si>
  <si>
    <t>EC-121</t>
  </si>
  <si>
    <t>RC-130</t>
  </si>
  <si>
    <t>T-29</t>
  </si>
  <si>
    <t>T-39</t>
  </si>
  <si>
    <t>VC-117</t>
  </si>
  <si>
    <t>VC-118</t>
  </si>
  <si>
    <t>VC-121</t>
  </si>
  <si>
    <t>VC-123</t>
  </si>
  <si>
    <t>VC-131</t>
  </si>
  <si>
    <t>VC-135</t>
  </si>
  <si>
    <t>VC-137</t>
  </si>
  <si>
    <t>VC-140</t>
  </si>
  <si>
    <t>VC-47</t>
  </si>
  <si>
    <t>VC-53</t>
  </si>
  <si>
    <t>VC-54</t>
  </si>
  <si>
    <t>VC-6</t>
  </si>
  <si>
    <t>VC-9</t>
  </si>
  <si>
    <t>VC-97</t>
  </si>
  <si>
    <t>WV-2</t>
  </si>
  <si>
    <t>XC-142</t>
  </si>
  <si>
    <t>XC-8</t>
  </si>
  <si>
    <t>KB-29</t>
  </si>
  <si>
    <t>YKB-29J</t>
  </si>
  <si>
    <t>KC-97</t>
  </si>
  <si>
    <t>KC-119</t>
  </si>
  <si>
    <t>KB-50</t>
  </si>
  <si>
    <t>TH-5</t>
  </si>
  <si>
    <t>LT-6</t>
  </si>
  <si>
    <t>T-7</t>
  </si>
  <si>
    <t>T-11</t>
  </si>
  <si>
    <t>TB-17</t>
  </si>
  <si>
    <t>TB-25</t>
  </si>
  <si>
    <t>TB-26</t>
  </si>
  <si>
    <t>T-28</t>
  </si>
  <si>
    <t>TB-29</t>
  </si>
  <si>
    <t>T-34</t>
  </si>
  <si>
    <t>T-35</t>
  </si>
  <si>
    <t>TB-45</t>
  </si>
  <si>
    <t>TC-45</t>
  </si>
  <si>
    <t>TC-46</t>
  </si>
  <si>
    <t>TB-47</t>
  </si>
  <si>
    <t>TC-47</t>
  </si>
  <si>
    <t>TF-47</t>
  </si>
  <si>
    <t>TB-50</t>
  </si>
  <si>
    <t>TRF-51</t>
  </si>
  <si>
    <t>TF-51</t>
  </si>
  <si>
    <t>TC-54</t>
  </si>
  <si>
    <t>TF-86</t>
  </si>
  <si>
    <t>TF-80</t>
  </si>
  <si>
    <t>DT-33</t>
  </si>
  <si>
    <t>TB-57</t>
  </si>
  <si>
    <t>TB-58</t>
  </si>
  <si>
    <t>TC-121</t>
  </si>
  <si>
    <t>TF-101</t>
  </si>
  <si>
    <t>TF-102</t>
  </si>
  <si>
    <t>TF-84</t>
  </si>
  <si>
    <t>TV-2</t>
  </si>
  <si>
    <t>YAT-37</t>
  </si>
  <si>
    <t>E-47</t>
  </si>
  <si>
    <t>EA-1</t>
  </si>
  <si>
    <t>EB-47</t>
  </si>
  <si>
    <t>EB-57</t>
  </si>
  <si>
    <t>EB-66</t>
  </si>
  <si>
    <t>EC-47</t>
  </si>
  <si>
    <t>EC-54</t>
  </si>
  <si>
    <t>ER-47</t>
  </si>
  <si>
    <t>ET-29</t>
  </si>
  <si>
    <t>R-47</t>
  </si>
  <si>
    <t>RB-17</t>
  </si>
  <si>
    <t>RB-25</t>
  </si>
  <si>
    <t>RB-26</t>
  </si>
  <si>
    <t>RB-29</t>
  </si>
  <si>
    <t>RB-36</t>
  </si>
  <si>
    <t>RB-45</t>
  </si>
  <si>
    <t>RB-47</t>
  </si>
  <si>
    <t>RB-50</t>
  </si>
  <si>
    <t>RB-52</t>
  </si>
  <si>
    <t>RB-57</t>
  </si>
  <si>
    <t>RB-66</t>
  </si>
  <si>
    <t>RC-121</t>
  </si>
  <si>
    <t>RC-45</t>
  </si>
  <si>
    <t>RC-47</t>
  </si>
  <si>
    <t>RF-101</t>
  </si>
  <si>
    <t>RF-111</t>
  </si>
  <si>
    <t>RF-51</t>
  </si>
  <si>
    <t>RF-80</t>
  </si>
  <si>
    <t>RF-84</t>
  </si>
  <si>
    <t>RF-86</t>
  </si>
  <si>
    <t>RT-33</t>
  </si>
  <si>
    <t>WB-26</t>
  </si>
  <si>
    <t>WB-29</t>
  </si>
  <si>
    <t>WB-47</t>
  </si>
  <si>
    <t>WB-50</t>
  </si>
  <si>
    <t>WB-57</t>
  </si>
  <si>
    <t>WB-66</t>
  </si>
  <si>
    <t>WC-130</t>
  </si>
  <si>
    <t>WT-33</t>
  </si>
  <si>
    <t>YRB-58</t>
  </si>
  <si>
    <t>YRF-4</t>
  </si>
  <si>
    <t>RC-54</t>
  </si>
  <si>
    <t>SH-5</t>
  </si>
  <si>
    <t>SL-5</t>
  </si>
  <si>
    <t>SA-10</t>
  </si>
  <si>
    <t>SB-17</t>
  </si>
  <si>
    <t>SB-29</t>
  </si>
  <si>
    <t>SH-19</t>
  </si>
  <si>
    <t>SH-21</t>
  </si>
  <si>
    <t>SC-130</t>
  </si>
  <si>
    <t>HC-97</t>
  </si>
  <si>
    <t>CH-47</t>
  </si>
  <si>
    <t>H-16</t>
  </si>
  <si>
    <t>H-23</t>
  </si>
  <si>
    <t>H-32</t>
  </si>
  <si>
    <t>H-37</t>
  </si>
  <si>
    <t>H-39</t>
  </si>
  <si>
    <t>H-40</t>
  </si>
  <si>
    <t>H-5</t>
  </si>
  <si>
    <t>HOK-1</t>
  </si>
  <si>
    <t>HSS-2</t>
  </si>
  <si>
    <t>HUL-1</t>
  </si>
  <si>
    <t>OH-13</t>
  </si>
  <si>
    <t>TH-1</t>
  </si>
  <si>
    <t>XH-40</t>
  </si>
  <si>
    <t>YAO-1</t>
  </si>
  <si>
    <t>YH-1</t>
  </si>
  <si>
    <t>YH-16</t>
  </si>
  <si>
    <t>YH-40</t>
  </si>
  <si>
    <t>YH-41</t>
  </si>
  <si>
    <t>YHO-2</t>
  </si>
  <si>
    <t>YOH-6</t>
  </si>
  <si>
    <t>H-12</t>
  </si>
  <si>
    <t>H-18</t>
  </si>
  <si>
    <t>H-24</t>
  </si>
  <si>
    <t>AU-23</t>
  </si>
  <si>
    <t>AU-24</t>
  </si>
  <si>
    <t>O-1</t>
  </si>
  <si>
    <t>TO-1</t>
  </si>
  <si>
    <t>U-1</t>
  </si>
  <si>
    <t>U-10</t>
  </si>
  <si>
    <t>U-16</t>
  </si>
  <si>
    <t>U-17</t>
  </si>
  <si>
    <t>U-18</t>
  </si>
  <si>
    <t>U-3</t>
  </si>
  <si>
    <t>U-4</t>
  </si>
  <si>
    <t>UC-123</t>
  </si>
  <si>
    <t>L-17</t>
  </si>
  <si>
    <t>L-19</t>
  </si>
  <si>
    <t>L-20</t>
  </si>
  <si>
    <t>L-21</t>
  </si>
  <si>
    <t>L-23</t>
  </si>
  <si>
    <t>L-26</t>
  </si>
  <si>
    <t>L-27</t>
  </si>
  <si>
    <t>L-28</t>
  </si>
  <si>
    <t>L-5</t>
  </si>
  <si>
    <t>L-4</t>
  </si>
  <si>
    <t>L-13</t>
  </si>
  <si>
    <t>L-15</t>
  </si>
  <si>
    <t>L-16</t>
  </si>
  <si>
    <t>LC-126</t>
  </si>
  <si>
    <t>LT-126</t>
  </si>
  <si>
    <t>X-1</t>
  </si>
  <si>
    <t>X-13</t>
  </si>
  <si>
    <t>X-15</t>
  </si>
  <si>
    <t>X-19</t>
  </si>
  <si>
    <t>X-21</t>
  </si>
  <si>
    <t>X-25</t>
  </si>
  <si>
    <t>XV-4</t>
  </si>
  <si>
    <t>XV-6</t>
  </si>
  <si>
    <t>YE-5</t>
  </si>
  <si>
    <t>C/AC/VC-47</t>
  </si>
  <si>
    <t>F-51</t>
  </si>
  <si>
    <t>F-80</t>
  </si>
  <si>
    <t>F-84</t>
  </si>
  <si>
    <t>F-86</t>
  </si>
  <si>
    <t>NT-29</t>
  </si>
  <si>
    <t>F-47</t>
  </si>
  <si>
    <t>F-89</t>
  </si>
  <si>
    <t>F-94</t>
  </si>
  <si>
    <t>F-104</t>
  </si>
  <si>
    <t>JRB-57</t>
  </si>
  <si>
    <t>TOTAL</t>
  </si>
  <si>
    <t>RF-104</t>
  </si>
  <si>
    <t>A-4</t>
  </si>
  <si>
    <t>F-107</t>
  </si>
  <si>
    <t>F-11</t>
  </si>
  <si>
    <t>F-3</t>
  </si>
  <si>
    <t>F-6</t>
  </si>
  <si>
    <t>F-8</t>
  </si>
  <si>
    <t>FH-1</t>
  </si>
  <si>
    <t>MiG-15</t>
  </si>
  <si>
    <t>N-156</t>
  </si>
  <si>
    <t>TF-15</t>
  </si>
  <si>
    <t>XF-4</t>
  </si>
  <si>
    <t>YAT-28</t>
  </si>
  <si>
    <t>YF-16/17</t>
  </si>
  <si>
    <t>YF-5</t>
  </si>
  <si>
    <t>YF-84</t>
  </si>
  <si>
    <t>F-24</t>
  </si>
  <si>
    <t xml:space="preserve">F-82 </t>
  </si>
  <si>
    <t>F-117</t>
  </si>
  <si>
    <t>YF-15</t>
  </si>
  <si>
    <t>YF-117</t>
  </si>
  <si>
    <t>F-102</t>
  </si>
  <si>
    <t>YF-4</t>
  </si>
  <si>
    <t>TRAINER</t>
  </si>
  <si>
    <t>RECONNAISSANCE</t>
  </si>
  <si>
    <t>HELICOPTERS</t>
  </si>
  <si>
    <t>H/HH/CH-21</t>
  </si>
  <si>
    <t>H/HH-60</t>
  </si>
  <si>
    <t>H/UH-13</t>
  </si>
  <si>
    <t>H/HH-43</t>
  </si>
  <si>
    <t>H/HH/CH-53</t>
  </si>
  <si>
    <t>H/HH/UH-19</t>
  </si>
  <si>
    <t>H/HH/CH-3</t>
  </si>
  <si>
    <t>H/HH/UH-1</t>
  </si>
  <si>
    <t>H/HH/CH/SH/UH-34</t>
  </si>
  <si>
    <t>SEARCH/RESCUE</t>
  </si>
  <si>
    <t>HC/SC-47</t>
  </si>
  <si>
    <t>HC/SC-54</t>
  </si>
  <si>
    <t>HU/SA-16</t>
  </si>
  <si>
    <t>LIAISON</t>
  </si>
  <si>
    <t>UTILITY/OBSERVE/</t>
  </si>
  <si>
    <r>
      <t xml:space="preserve">  </t>
    </r>
    <r>
      <rPr>
        <b/>
        <u/>
        <sz val="12"/>
        <color indexed="9"/>
        <rFont val="Arial"/>
        <family val="2"/>
      </rPr>
      <t>OTHER</t>
    </r>
  </si>
  <si>
    <t>SPECIAL RESEARCH</t>
  </si>
  <si>
    <t>FY04</t>
  </si>
  <si>
    <t>FY05</t>
  </si>
  <si>
    <t>FY06</t>
  </si>
  <si>
    <t>FY07</t>
  </si>
  <si>
    <t>FY08</t>
  </si>
  <si>
    <t>FY09</t>
  </si>
  <si>
    <t>M/RQ-1</t>
  </si>
  <si>
    <t>OC/WC-135</t>
  </si>
  <si>
    <t>MQ-9</t>
  </si>
  <si>
    <t>T-51</t>
  </si>
  <si>
    <t>C/RC-26</t>
  </si>
  <si>
    <t>CV-22</t>
  </si>
  <si>
    <t>MC-12</t>
  </si>
  <si>
    <t>F-22A</t>
  </si>
  <si>
    <t>Total Active Aircraft</t>
  </si>
  <si>
    <t>USAF Aircraft</t>
  </si>
  <si>
    <t>ICBMs</t>
  </si>
  <si>
    <t>BOMBERS</t>
  </si>
  <si>
    <t>FIGHTERS/ATTACK</t>
  </si>
  <si>
    <t>TANKERS</t>
  </si>
  <si>
    <t>TRANSPORTS</t>
  </si>
  <si>
    <t>Inventory, FY50-09</t>
  </si>
  <si>
    <t>FY10</t>
  </si>
  <si>
    <t>FY11</t>
  </si>
  <si>
    <t>FY12</t>
  </si>
  <si>
    <t>FY13</t>
  </si>
  <si>
    <t>FY14</t>
  </si>
  <si>
    <t>FY15</t>
  </si>
  <si>
    <t>F-35</t>
  </si>
  <si>
    <t>Gliders</t>
  </si>
  <si>
    <t>E-11</t>
  </si>
  <si>
    <t>T-53</t>
  </si>
  <si>
    <t>XXXXXXXXXXXXXXXX</t>
  </si>
  <si>
    <t>*AF counts this as a tanker*</t>
  </si>
  <si>
    <t>FY16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</si>
</sst>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9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u/>
      <sz val="12"/>
      <color indexed="48"/>
      <name val="Arial"/>
      <family val="2"/>
    </font>
    <font>
      <b/>
      <u/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2"/>
      <color indexed="48"/>
      <name val="Arial"/>
      <family val="2"/>
    </font>
    <font>
      <sz val="10"/>
      <color indexed="48"/>
      <name val="Arial"/>
      <family val="2"/>
    </font>
    <font>
      <sz val="10"/>
      <color indexed="57"/>
      <name val="Arial"/>
      <family val="2"/>
    </font>
    <font>
      <sz val="10"/>
      <color indexed="52"/>
      <name val="Arial"/>
      <family val="2"/>
    </font>
    <font>
      <sz val="12"/>
      <color indexed="52"/>
      <name val="Arial"/>
      <family val="2"/>
    </font>
    <font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48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3" fontId="2" fillId="0" borderId="0" xfId="0" applyNumberFormat="1" applyFont="1" applyFill="1"/>
    <xf numFmtId="0" fontId="1" fillId="0" borderId="0" xfId="0" applyFont="1" applyAlignment="1">
      <alignment horizontal="right"/>
    </xf>
    <xf numFmtId="0" fontId="2" fillId="0" borderId="0" xfId="0" applyFont="1" applyFill="1"/>
    <xf numFmtId="0" fontId="4" fillId="0" borderId="0" xfId="0" applyFont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Fill="1"/>
    <xf numFmtId="0" fontId="8" fillId="0" borderId="0" xfId="0" applyFont="1"/>
    <xf numFmtId="3" fontId="9" fillId="0" borderId="0" xfId="0" applyNumberFormat="1" applyFont="1" applyFill="1"/>
    <xf numFmtId="3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3" fontId="11" fillId="0" borderId="0" xfId="0" applyNumberFormat="1" applyFont="1" applyFill="1"/>
    <xf numFmtId="3" fontId="11" fillId="0" borderId="0" xfId="0" applyNumberFormat="1" applyFont="1"/>
    <xf numFmtId="0" fontId="12" fillId="2" borderId="0" xfId="0" applyFont="1" applyFill="1"/>
    <xf numFmtId="3" fontId="12" fillId="2" borderId="0" xfId="0" applyNumberFormat="1" applyFont="1" applyFill="1" applyAlignment="1">
      <alignment horizontal="right"/>
    </xf>
    <xf numFmtId="0" fontId="5" fillId="0" borderId="0" xfId="0" applyFont="1" applyFill="1"/>
    <xf numFmtId="3" fontId="7" fillId="0" borderId="0" xfId="0" applyNumberFormat="1" applyFont="1" applyFill="1"/>
    <xf numFmtId="0" fontId="9" fillId="0" borderId="0" xfId="0" applyFont="1" applyFill="1"/>
    <xf numFmtId="0" fontId="4" fillId="0" borderId="0" xfId="0" applyFont="1" applyFill="1"/>
    <xf numFmtId="0" fontId="3" fillId="2" borderId="0" xfId="0" applyFont="1" applyFill="1"/>
    <xf numFmtId="0" fontId="12" fillId="2" borderId="0" xfId="0" applyFont="1" applyFill="1" applyAlignment="1">
      <alignment horizontal="right"/>
    </xf>
    <xf numFmtId="0" fontId="4" fillId="0" borderId="0" xfId="0" quotePrefix="1" applyFont="1" applyFill="1"/>
    <xf numFmtId="0" fontId="6" fillId="0" borderId="0" xfId="0" applyFont="1" applyFill="1"/>
    <xf numFmtId="0" fontId="8" fillId="0" borderId="0" xfId="0" applyFont="1" applyFill="1"/>
    <xf numFmtId="0" fontId="1" fillId="0" borderId="0" xfId="0" applyFont="1" applyFill="1"/>
    <xf numFmtId="3" fontId="10" fillId="0" borderId="0" xfId="0" applyNumberFormat="1" applyFont="1" applyFill="1"/>
    <xf numFmtId="0" fontId="13" fillId="0" borderId="0" xfId="0" applyFont="1"/>
    <xf numFmtId="3" fontId="10" fillId="0" borderId="0" xfId="0" applyNumberFormat="1" applyFont="1"/>
    <xf numFmtId="3" fontId="15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0" fillId="0" borderId="0" xfId="0" applyFont="1" applyFill="1"/>
    <xf numFmtId="0" fontId="13" fillId="0" borderId="0" xfId="0" applyFont="1" applyFill="1"/>
    <xf numFmtId="3" fontId="16" fillId="0" borderId="0" xfId="0" applyNumberFormat="1" applyFont="1" applyFill="1"/>
    <xf numFmtId="0" fontId="17" fillId="0" borderId="0" xfId="0" applyFont="1"/>
    <xf numFmtId="3" fontId="18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4" fillId="0" borderId="0" xfId="0" applyFont="1" applyFill="1"/>
    <xf numFmtId="0" fontId="12" fillId="2" borderId="0" xfId="0" quotePrefix="1" applyFont="1" applyFill="1"/>
    <xf numFmtId="0" fontId="12" fillId="0" borderId="0" xfId="0" applyFont="1" applyFill="1" applyAlignment="1">
      <alignment horizontal="right"/>
    </xf>
    <xf numFmtId="3" fontId="22" fillId="0" borderId="0" xfId="0" applyNumberFormat="1" applyFont="1"/>
    <xf numFmtId="0" fontId="22" fillId="0" borderId="0" xfId="0" applyFont="1"/>
    <xf numFmtId="3" fontId="23" fillId="0" borderId="0" xfId="0" applyNumberFormat="1" applyFont="1"/>
    <xf numFmtId="0" fontId="23" fillId="0" borderId="0" xfId="0" applyFont="1"/>
    <xf numFmtId="3" fontId="23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/>
    <xf numFmtId="3" fontId="22" fillId="0" borderId="0" xfId="0" applyNumberFormat="1" applyFont="1" applyFill="1"/>
    <xf numFmtId="0" fontId="22" fillId="0" borderId="0" xfId="0" applyFont="1" applyFill="1"/>
    <xf numFmtId="0" fontId="24" fillId="0" borderId="0" xfId="0" applyFont="1"/>
    <xf numFmtId="3" fontId="25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Fill="1"/>
    <xf numFmtId="3" fontId="8" fillId="0" borderId="0" xfId="0" applyNumberFormat="1" applyFont="1" applyFill="1"/>
    <xf numFmtId="3" fontId="8" fillId="0" borderId="0" xfId="0" applyNumberFormat="1" applyFont="1"/>
    <xf numFmtId="3" fontId="6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Fill="1"/>
    <xf numFmtId="3" fontId="27" fillId="0" borderId="0" xfId="0" applyNumberFormat="1" applyFont="1" applyFill="1"/>
    <xf numFmtId="3" fontId="27" fillId="0" borderId="0" xfId="0" applyNumberFormat="1" applyFont="1"/>
    <xf numFmtId="0" fontId="28" fillId="0" borderId="0" xfId="0" applyFont="1"/>
    <xf numFmtId="0" fontId="0" fillId="0" borderId="0" xfId="0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8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T2060"/>
  <sheetViews>
    <sheetView tabSelected="1" zoomScale="55" zoomScaleNormal="55" workbookViewId="0">
      <pane xSplit="1" ySplit="4" topLeftCell="AN26" activePane="bottomRight" state="frozen"/>
      <selection pane="topRight" activeCell="B1" sqref="B1"/>
      <selection pane="bottomLeft" activeCell="A6" sqref="A6"/>
      <selection pane="bottomRight" activeCell="BT19" sqref="BT19"/>
    </sheetView>
  </sheetViews>
  <sheetFormatPr defaultRowHeight="15.75" x14ac:dyDescent="0.25"/>
  <cols>
    <col min="1" max="1" width="23.28515625" style="1" customWidth="1"/>
    <col min="2" max="3" width="9.140625" style="1"/>
    <col min="4" max="4" width="9.140625" style="35"/>
    <col min="5" max="9" width="9.140625" style="1"/>
    <col min="10" max="10" width="9.140625" style="35"/>
    <col min="11" max="15" width="9.140625" style="1"/>
    <col min="16" max="16" width="9.140625" style="35"/>
    <col min="17" max="18" width="9.140625" style="1"/>
    <col min="19" max="19" width="9.140625" style="35"/>
    <col min="20" max="22" width="9.140625" style="1"/>
    <col min="23" max="23" width="9.140625" style="35"/>
    <col min="24" max="31" width="9.140625" style="1"/>
    <col min="32" max="39" width="9.7109375" style="2" customWidth="1"/>
    <col min="40" max="54" width="9.140625" style="3"/>
    <col min="55" max="16384" width="9.140625" style="2"/>
  </cols>
  <sheetData>
    <row r="1" spans="1:68" x14ac:dyDescent="0.25">
      <c r="A1" s="1" t="s">
        <v>454</v>
      </c>
    </row>
    <row r="2" spans="1:68" x14ac:dyDescent="0.25">
      <c r="A2" s="1" t="s">
        <v>460</v>
      </c>
    </row>
    <row r="3" spans="1:68" x14ac:dyDescent="0.25">
      <c r="A3" s="1" t="s">
        <v>453</v>
      </c>
    </row>
    <row r="4" spans="1:68" x14ac:dyDescent="0.25">
      <c r="B4" s="72" t="s">
        <v>130</v>
      </c>
      <c r="C4" s="72" t="s">
        <v>131</v>
      </c>
      <c r="D4" s="73" t="s">
        <v>132</v>
      </c>
      <c r="E4" s="72" t="s">
        <v>133</v>
      </c>
      <c r="F4" s="72" t="s">
        <v>134</v>
      </c>
      <c r="G4" s="72" t="s">
        <v>135</v>
      </c>
      <c r="H4" s="72" t="s">
        <v>136</v>
      </c>
      <c r="I4" s="72" t="s">
        <v>137</v>
      </c>
      <c r="J4" s="73" t="s">
        <v>138</v>
      </c>
      <c r="K4" s="72" t="s">
        <v>139</v>
      </c>
      <c r="L4" s="72" t="s">
        <v>140</v>
      </c>
      <c r="M4" s="72" t="s">
        <v>141</v>
      </c>
      <c r="N4" s="72" t="s">
        <v>142</v>
      </c>
      <c r="O4" s="72" t="s">
        <v>143</v>
      </c>
      <c r="P4" s="73" t="s">
        <v>144</v>
      </c>
      <c r="Q4" s="72" t="s">
        <v>145</v>
      </c>
      <c r="R4" s="72" t="s">
        <v>146</v>
      </c>
      <c r="S4" s="73" t="s">
        <v>147</v>
      </c>
      <c r="T4" s="72" t="s">
        <v>148</v>
      </c>
      <c r="U4" s="72" t="s">
        <v>149</v>
      </c>
      <c r="V4" s="72" t="s">
        <v>150</v>
      </c>
      <c r="W4" s="73" t="s">
        <v>151</v>
      </c>
      <c r="X4" s="72" t="s">
        <v>152</v>
      </c>
      <c r="Y4" s="72" t="s">
        <v>153</v>
      </c>
      <c r="Z4" s="72" t="s">
        <v>154</v>
      </c>
      <c r="AA4" s="72" t="s">
        <v>155</v>
      </c>
      <c r="AB4" s="72" t="s">
        <v>156</v>
      </c>
      <c r="AC4" s="72" t="s">
        <v>157</v>
      </c>
      <c r="AD4" s="72" t="s">
        <v>158</v>
      </c>
      <c r="AE4" s="72" t="s">
        <v>159</v>
      </c>
      <c r="AF4" s="74" t="s">
        <v>0</v>
      </c>
      <c r="AG4" s="75" t="s">
        <v>1</v>
      </c>
      <c r="AH4" s="65" t="s">
        <v>2</v>
      </c>
      <c r="AI4" s="74" t="s">
        <v>3</v>
      </c>
      <c r="AJ4" s="75" t="s">
        <v>4</v>
      </c>
      <c r="AK4" s="65" t="s">
        <v>5</v>
      </c>
      <c r="AL4" s="74" t="s">
        <v>6</v>
      </c>
      <c r="AM4" s="75" t="s">
        <v>7</v>
      </c>
      <c r="AN4" s="66" t="s">
        <v>69</v>
      </c>
      <c r="AO4" s="75" t="s">
        <v>70</v>
      </c>
      <c r="AP4" s="66" t="s">
        <v>75</v>
      </c>
      <c r="AQ4" s="75" t="s">
        <v>76</v>
      </c>
      <c r="AR4" s="66" t="s">
        <v>77</v>
      </c>
      <c r="AS4" s="75" t="s">
        <v>78</v>
      </c>
      <c r="AT4" s="66" t="s">
        <v>79</v>
      </c>
      <c r="AU4" s="75" t="s">
        <v>80</v>
      </c>
      <c r="AV4" s="66" t="s">
        <v>81</v>
      </c>
      <c r="AW4" s="75" t="s">
        <v>82</v>
      </c>
      <c r="AX4" s="66" t="s">
        <v>83</v>
      </c>
      <c r="AY4" s="75" t="s">
        <v>84</v>
      </c>
      <c r="AZ4" s="76" t="s">
        <v>85</v>
      </c>
      <c r="BA4" s="72" t="s">
        <v>86</v>
      </c>
      <c r="BB4" s="76" t="s">
        <v>87</v>
      </c>
      <c r="BC4" s="72" t="s">
        <v>88</v>
      </c>
      <c r="BD4" s="72" t="s">
        <v>439</v>
      </c>
      <c r="BE4" s="72" t="s">
        <v>440</v>
      </c>
      <c r="BF4" s="72" t="s">
        <v>441</v>
      </c>
      <c r="BG4" s="72" t="s">
        <v>442</v>
      </c>
      <c r="BH4" s="72" t="s">
        <v>443</v>
      </c>
      <c r="BI4" s="72" t="s">
        <v>444</v>
      </c>
      <c r="BJ4" s="1" t="s">
        <v>461</v>
      </c>
      <c r="BK4" s="1" t="s">
        <v>462</v>
      </c>
      <c r="BL4" s="1" t="s">
        <v>463</v>
      </c>
      <c r="BM4" s="1" t="s">
        <v>464</v>
      </c>
      <c r="BN4" s="1" t="s">
        <v>465</v>
      </c>
      <c r="BO4" s="1" t="s">
        <v>466</v>
      </c>
      <c r="BP4" s="1" t="s">
        <v>473</v>
      </c>
    </row>
    <row r="5" spans="1:68" x14ac:dyDescent="0.25">
      <c r="AF5" s="3"/>
      <c r="AG5" s="3"/>
      <c r="AH5" s="3"/>
      <c r="AI5" s="3"/>
      <c r="AJ5" s="3"/>
      <c r="AK5" s="3"/>
      <c r="AL5" s="3"/>
      <c r="AM5" s="3"/>
    </row>
    <row r="6" spans="1:68" s="7" customFormat="1" x14ac:dyDescent="0.25">
      <c r="A6" s="52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</row>
    <row r="7" spans="1:68" s="7" customFormat="1" x14ac:dyDescent="0.25">
      <c r="A7" s="30" t="s">
        <v>395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</row>
    <row r="8" spans="1:68" s="7" customFormat="1" x14ac:dyDescent="0.25">
      <c r="A8" s="24" t="s">
        <v>67</v>
      </c>
      <c r="B8" s="40">
        <f t="shared" ref="B8:AG8" si="0">+B16+B111+B396+B771+B816+B1266+B1436+B1731+B1801+B1881+B1937+B13</f>
        <v>8716</v>
      </c>
      <c r="C8" s="40">
        <f t="shared" si="0"/>
        <v>12800</v>
      </c>
      <c r="D8" s="40">
        <f t="shared" si="0"/>
        <v>15264</v>
      </c>
      <c r="E8" s="40">
        <f t="shared" si="0"/>
        <v>17497</v>
      </c>
      <c r="F8" s="40">
        <f t="shared" si="0"/>
        <v>18697</v>
      </c>
      <c r="G8" s="40">
        <f t="shared" si="0"/>
        <v>20002</v>
      </c>
      <c r="H8" s="40">
        <f t="shared" si="0"/>
        <v>23212</v>
      </c>
      <c r="I8" s="40">
        <f t="shared" si="0"/>
        <v>22116</v>
      </c>
      <c r="J8" s="40">
        <f t="shared" si="0"/>
        <v>18856</v>
      </c>
      <c r="K8" s="40">
        <f t="shared" si="0"/>
        <v>17357</v>
      </c>
      <c r="L8" s="40">
        <f t="shared" si="0"/>
        <v>15313</v>
      </c>
      <c r="M8" s="40">
        <f t="shared" si="0"/>
        <v>13890</v>
      </c>
      <c r="N8" s="40">
        <f t="shared" si="0"/>
        <v>14550</v>
      </c>
      <c r="O8" s="40">
        <f t="shared" si="0"/>
        <v>13915</v>
      </c>
      <c r="P8" s="40">
        <f t="shared" si="0"/>
        <v>13029</v>
      </c>
      <c r="Q8" s="40">
        <f t="shared" si="0"/>
        <v>13134</v>
      </c>
      <c r="R8" s="40">
        <f t="shared" si="0"/>
        <v>12643</v>
      </c>
      <c r="S8" s="40">
        <f t="shared" si="0"/>
        <v>12946</v>
      </c>
      <c r="T8" s="40">
        <f t="shared" si="0"/>
        <v>13614</v>
      </c>
      <c r="U8" s="40">
        <f t="shared" si="0"/>
        <v>13240</v>
      </c>
      <c r="V8" s="40">
        <f t="shared" si="0"/>
        <v>12276</v>
      </c>
      <c r="W8" s="40">
        <f t="shared" si="0"/>
        <v>11348</v>
      </c>
      <c r="X8" s="40">
        <f t="shared" si="0"/>
        <v>10457</v>
      </c>
      <c r="Y8" s="40">
        <f t="shared" si="0"/>
        <v>9557</v>
      </c>
      <c r="Z8" s="40">
        <f t="shared" si="0"/>
        <v>9164</v>
      </c>
      <c r="AA8" s="40">
        <f t="shared" si="0"/>
        <v>8292</v>
      </c>
      <c r="AB8" s="40">
        <f t="shared" si="0"/>
        <v>8254</v>
      </c>
      <c r="AC8" s="40">
        <f t="shared" si="0"/>
        <v>8296</v>
      </c>
      <c r="AD8" s="40">
        <f t="shared" si="0"/>
        <v>8175</v>
      </c>
      <c r="AE8" s="40">
        <f t="shared" si="0"/>
        <v>8004</v>
      </c>
      <c r="AF8" s="40">
        <f t="shared" si="0"/>
        <v>8071</v>
      </c>
      <c r="AG8" s="40">
        <f t="shared" si="0"/>
        <v>8104</v>
      </c>
      <c r="AH8" s="40">
        <f t="shared" ref="AH8:BI8" si="1">+AH16+AH111+AH396+AH771+AH816+AH1266+AH1436+AH1731+AH1801+AH1881+AH1937+AH13</f>
        <v>8158</v>
      </c>
      <c r="AI8" s="40">
        <f t="shared" si="1"/>
        <v>8208</v>
      </c>
      <c r="AJ8" s="40">
        <f t="shared" si="1"/>
        <v>8271</v>
      </c>
      <c r="AK8" s="40">
        <f t="shared" si="1"/>
        <v>8302</v>
      </c>
      <c r="AL8" s="40">
        <f t="shared" si="1"/>
        <v>8310</v>
      </c>
      <c r="AM8" s="40">
        <f t="shared" si="1"/>
        <v>8244</v>
      </c>
      <c r="AN8" s="40">
        <f t="shared" si="1"/>
        <v>8252</v>
      </c>
      <c r="AO8" s="40">
        <f t="shared" si="1"/>
        <v>8025</v>
      </c>
      <c r="AP8" s="40">
        <f t="shared" si="1"/>
        <v>7604</v>
      </c>
      <c r="AQ8" s="40">
        <f t="shared" si="1"/>
        <v>6951</v>
      </c>
      <c r="AR8" s="40">
        <f t="shared" si="1"/>
        <v>6268</v>
      </c>
      <c r="AS8" s="40">
        <f t="shared" si="1"/>
        <v>5530</v>
      </c>
      <c r="AT8" s="40">
        <f t="shared" si="1"/>
        <v>5222</v>
      </c>
      <c r="AU8" s="40">
        <f t="shared" si="1"/>
        <v>5184</v>
      </c>
      <c r="AV8" s="40">
        <f t="shared" si="1"/>
        <v>4967</v>
      </c>
      <c r="AW8" s="40">
        <f t="shared" si="1"/>
        <v>5038</v>
      </c>
      <c r="AX8" s="40">
        <f t="shared" si="1"/>
        <v>5027</v>
      </c>
      <c r="AY8" s="40">
        <f t="shared" si="1"/>
        <v>4957</v>
      </c>
      <c r="AZ8" s="40">
        <f t="shared" si="1"/>
        <v>4944</v>
      </c>
      <c r="BA8" s="40">
        <f t="shared" si="1"/>
        <v>4887</v>
      </c>
      <c r="BB8" s="40">
        <f t="shared" si="1"/>
        <v>4932</v>
      </c>
      <c r="BC8" s="40">
        <f t="shared" si="1"/>
        <v>4896</v>
      </c>
      <c r="BD8" s="40">
        <f t="shared" si="1"/>
        <v>4780</v>
      </c>
      <c r="BE8" s="40">
        <f t="shared" si="1"/>
        <v>4764</v>
      </c>
      <c r="BF8" s="40">
        <f t="shared" si="1"/>
        <v>4723</v>
      </c>
      <c r="BG8" s="40">
        <f t="shared" si="1"/>
        <v>4534</v>
      </c>
      <c r="BH8" s="40">
        <f t="shared" si="1"/>
        <v>4431</v>
      </c>
      <c r="BI8" s="40">
        <f t="shared" si="1"/>
        <v>4460</v>
      </c>
      <c r="BJ8" s="40">
        <v>3747</v>
      </c>
      <c r="BK8" s="40">
        <v>3934</v>
      </c>
      <c r="BL8" s="40">
        <v>4017</v>
      </c>
      <c r="BM8" s="40">
        <v>3927</v>
      </c>
      <c r="BN8" s="40">
        <v>3987</v>
      </c>
      <c r="BO8" s="40">
        <v>3997</v>
      </c>
      <c r="BP8" s="40">
        <v>3962</v>
      </c>
    </row>
    <row r="9" spans="1:68" s="7" customFormat="1" x14ac:dyDescent="0.25">
      <c r="A9" s="24" t="s">
        <v>64</v>
      </c>
      <c r="B9" s="40">
        <f t="shared" ref="B9:AG9" si="2">+B17+B112+B397+B772+B817+B1267+B1437+B1732+B1802+B1882+B1938</f>
        <v>949</v>
      </c>
      <c r="C9" s="40">
        <f t="shared" si="2"/>
        <v>144</v>
      </c>
      <c r="D9" s="40">
        <f t="shared" si="2"/>
        <v>7</v>
      </c>
      <c r="E9" s="40">
        <f t="shared" si="2"/>
        <v>370</v>
      </c>
      <c r="F9" s="40">
        <f t="shared" si="2"/>
        <v>485</v>
      </c>
      <c r="G9" s="40">
        <f t="shared" si="2"/>
        <v>632</v>
      </c>
      <c r="H9" s="40">
        <f t="shared" si="2"/>
        <v>754</v>
      </c>
      <c r="I9" s="40">
        <f t="shared" si="2"/>
        <v>753</v>
      </c>
      <c r="J9" s="40">
        <f t="shared" si="2"/>
        <v>659</v>
      </c>
      <c r="K9" s="40">
        <f t="shared" si="2"/>
        <v>779</v>
      </c>
      <c r="L9" s="40">
        <f t="shared" si="2"/>
        <v>820</v>
      </c>
      <c r="M9" s="40">
        <f t="shared" si="2"/>
        <v>863</v>
      </c>
      <c r="N9" s="40">
        <f t="shared" si="2"/>
        <v>693</v>
      </c>
      <c r="O9" s="40">
        <f t="shared" si="2"/>
        <v>573</v>
      </c>
      <c r="P9" s="40">
        <f t="shared" si="2"/>
        <v>716</v>
      </c>
      <c r="Q9" s="40">
        <f t="shared" si="2"/>
        <v>617</v>
      </c>
      <c r="R9" s="40">
        <f t="shared" si="2"/>
        <v>514</v>
      </c>
      <c r="S9" s="40">
        <f t="shared" si="2"/>
        <v>497</v>
      </c>
      <c r="T9" s="40">
        <f t="shared" si="2"/>
        <v>445</v>
      </c>
      <c r="U9" s="40">
        <f t="shared" si="2"/>
        <v>403</v>
      </c>
      <c r="V9" s="40">
        <f t="shared" si="2"/>
        <v>372</v>
      </c>
      <c r="W9" s="40">
        <f t="shared" si="2"/>
        <v>336</v>
      </c>
      <c r="X9" s="40">
        <f t="shared" si="2"/>
        <v>354</v>
      </c>
      <c r="Y9" s="40">
        <f t="shared" si="2"/>
        <v>429</v>
      </c>
      <c r="Z9" s="40">
        <f t="shared" si="2"/>
        <v>434</v>
      </c>
      <c r="AA9" s="40">
        <f t="shared" si="2"/>
        <v>449</v>
      </c>
      <c r="AB9" s="40">
        <f t="shared" si="2"/>
        <v>445</v>
      </c>
      <c r="AC9" s="40">
        <f t="shared" si="2"/>
        <v>460</v>
      </c>
      <c r="AD9" s="40">
        <f t="shared" si="2"/>
        <v>460</v>
      </c>
      <c r="AE9" s="40">
        <f t="shared" si="2"/>
        <v>470</v>
      </c>
      <c r="AF9" s="40">
        <f t="shared" si="2"/>
        <v>474</v>
      </c>
      <c r="AG9" s="40">
        <f t="shared" si="2"/>
        <v>452</v>
      </c>
      <c r="AH9" s="40">
        <f t="shared" ref="AH9:BI9" si="3">+AH17+AH112+AH397+AH772+AH817+AH1267+AH1437+AH1732+AH1802+AH1882+AH1938</f>
        <v>447</v>
      </c>
      <c r="AI9" s="40">
        <f t="shared" si="3"/>
        <v>458</v>
      </c>
      <c r="AJ9" s="40">
        <f t="shared" si="3"/>
        <v>464</v>
      </c>
      <c r="AK9" s="40">
        <f t="shared" si="3"/>
        <v>468</v>
      </c>
      <c r="AL9" s="40">
        <f t="shared" si="3"/>
        <v>467</v>
      </c>
      <c r="AM9" s="40">
        <f t="shared" si="3"/>
        <v>502</v>
      </c>
      <c r="AN9" s="40">
        <f t="shared" si="3"/>
        <v>491</v>
      </c>
      <c r="AO9" s="40">
        <f t="shared" si="3"/>
        <v>497</v>
      </c>
      <c r="AP9" s="40">
        <f t="shared" si="3"/>
        <v>593</v>
      </c>
      <c r="AQ9" s="40">
        <f t="shared" si="3"/>
        <v>623</v>
      </c>
      <c r="AR9" s="40">
        <f t="shared" si="3"/>
        <v>550</v>
      </c>
      <c r="AS9" s="40">
        <f t="shared" si="3"/>
        <v>640</v>
      </c>
      <c r="AT9" s="40">
        <f t="shared" si="3"/>
        <v>554</v>
      </c>
      <c r="AU9" s="40">
        <f t="shared" si="3"/>
        <v>542</v>
      </c>
      <c r="AV9" s="40">
        <f t="shared" si="3"/>
        <v>517</v>
      </c>
      <c r="AW9" s="40">
        <f t="shared" si="3"/>
        <v>451</v>
      </c>
      <c r="AX9" s="40">
        <f t="shared" si="3"/>
        <v>429</v>
      </c>
      <c r="AY9" s="40">
        <f t="shared" si="3"/>
        <v>429</v>
      </c>
      <c r="AZ9" s="40">
        <f t="shared" si="3"/>
        <v>442</v>
      </c>
      <c r="BA9" s="40">
        <f t="shared" si="3"/>
        <v>445</v>
      </c>
      <c r="BB9" s="40">
        <f t="shared" si="3"/>
        <v>446</v>
      </c>
      <c r="BC9" s="40">
        <f t="shared" si="3"/>
        <v>433</v>
      </c>
      <c r="BD9" s="40">
        <f t="shared" si="3"/>
        <v>404</v>
      </c>
      <c r="BE9" s="40">
        <f t="shared" si="3"/>
        <v>385</v>
      </c>
      <c r="BF9" s="40">
        <f t="shared" si="3"/>
        <v>410</v>
      </c>
      <c r="BG9" s="40">
        <f t="shared" si="3"/>
        <v>396</v>
      </c>
      <c r="BH9" s="40">
        <f t="shared" si="3"/>
        <v>370</v>
      </c>
      <c r="BI9" s="40">
        <f t="shared" si="3"/>
        <v>375</v>
      </c>
      <c r="BJ9" s="35">
        <v>363</v>
      </c>
      <c r="BK9" s="35">
        <v>379</v>
      </c>
      <c r="BL9" s="35">
        <v>370</v>
      </c>
      <c r="BM9" s="35">
        <v>361</v>
      </c>
      <c r="BN9" s="35">
        <v>360</v>
      </c>
      <c r="BO9" s="35">
        <v>361</v>
      </c>
      <c r="BP9" s="35">
        <v>327</v>
      </c>
    </row>
    <row r="10" spans="1:68" s="7" customFormat="1" x14ac:dyDescent="0.25">
      <c r="A10" s="24" t="s">
        <v>60</v>
      </c>
      <c r="B10" s="40">
        <f t="shared" ref="B10:AG10" si="4">+B18+B113+B398+B773+B818+B1268+B1438+B1733+B1803+B1883+B1939</f>
        <v>2654</v>
      </c>
      <c r="C10" s="40">
        <f t="shared" si="4"/>
        <v>583</v>
      </c>
      <c r="D10" s="40">
        <f t="shared" si="4"/>
        <v>960.5</v>
      </c>
      <c r="E10" s="40">
        <f t="shared" si="4"/>
        <v>1340</v>
      </c>
      <c r="F10" s="40">
        <f t="shared" si="4"/>
        <v>1728</v>
      </c>
      <c r="G10" s="40">
        <f t="shared" si="4"/>
        <v>1908</v>
      </c>
      <c r="H10" s="40">
        <f t="shared" si="4"/>
        <v>2138</v>
      </c>
      <c r="I10" s="40">
        <f t="shared" si="4"/>
        <v>2170</v>
      </c>
      <c r="J10" s="40">
        <f t="shared" si="4"/>
        <v>2429</v>
      </c>
      <c r="K10" s="40">
        <f t="shared" si="4"/>
        <v>2325</v>
      </c>
      <c r="L10" s="40">
        <f t="shared" si="4"/>
        <v>2168</v>
      </c>
      <c r="M10" s="40">
        <f t="shared" si="4"/>
        <v>1932</v>
      </c>
      <c r="N10" s="40">
        <f t="shared" si="4"/>
        <v>1198</v>
      </c>
      <c r="O10" s="40">
        <f t="shared" si="4"/>
        <v>1559</v>
      </c>
      <c r="P10" s="40">
        <f t="shared" si="4"/>
        <v>1806</v>
      </c>
      <c r="Q10" s="40">
        <f t="shared" si="4"/>
        <v>1767</v>
      </c>
      <c r="R10" s="40">
        <f t="shared" si="4"/>
        <v>1752</v>
      </c>
      <c r="S10" s="40">
        <f t="shared" si="4"/>
        <v>1807</v>
      </c>
      <c r="T10" s="40">
        <f t="shared" si="4"/>
        <v>1417</v>
      </c>
      <c r="U10" s="40">
        <f t="shared" si="4"/>
        <v>1641</v>
      </c>
      <c r="V10" s="40">
        <f t="shared" si="4"/>
        <v>1885</v>
      </c>
      <c r="W10" s="40">
        <f t="shared" si="4"/>
        <v>1881</v>
      </c>
      <c r="X10" s="40">
        <f t="shared" si="4"/>
        <v>1887</v>
      </c>
      <c r="Y10" s="40">
        <f t="shared" si="4"/>
        <v>1817</v>
      </c>
      <c r="Z10" s="40">
        <f t="shared" si="4"/>
        <v>1747</v>
      </c>
      <c r="AA10" s="40">
        <f t="shared" si="4"/>
        <v>1646</v>
      </c>
      <c r="AB10" s="40">
        <f t="shared" si="4"/>
        <v>1622</v>
      </c>
      <c r="AC10" s="40">
        <f t="shared" si="4"/>
        <v>1575</v>
      </c>
      <c r="AD10" s="40">
        <f t="shared" si="4"/>
        <v>1557</v>
      </c>
      <c r="AE10" s="40">
        <f t="shared" si="4"/>
        <v>1530</v>
      </c>
      <c r="AF10" s="40">
        <f t="shared" si="4"/>
        <v>1560</v>
      </c>
      <c r="AG10" s="40">
        <f t="shared" si="4"/>
        <v>1636</v>
      </c>
      <c r="AH10" s="40">
        <f t="shared" ref="AH10:BI10" si="5">+AH18+AH113+AH398+AH773+AH818+AH1268+AH1438+AH1733+AH1803+AH1883+AH1939</f>
        <v>1647</v>
      </c>
      <c r="AI10" s="40">
        <f t="shared" si="5"/>
        <v>1703</v>
      </c>
      <c r="AJ10" s="40">
        <f t="shared" si="5"/>
        <v>1688</v>
      </c>
      <c r="AK10" s="40">
        <f t="shared" si="5"/>
        <v>1688</v>
      </c>
      <c r="AL10" s="40">
        <f t="shared" si="5"/>
        <v>1782</v>
      </c>
      <c r="AM10" s="40">
        <f t="shared" si="5"/>
        <v>1732</v>
      </c>
      <c r="AN10" s="40">
        <f t="shared" si="5"/>
        <v>1730</v>
      </c>
      <c r="AO10" s="40">
        <f t="shared" si="5"/>
        <v>1747</v>
      </c>
      <c r="AP10" s="40">
        <f t="shared" si="5"/>
        <v>1710</v>
      </c>
      <c r="AQ10" s="40">
        <f t="shared" si="5"/>
        <v>1795</v>
      </c>
      <c r="AR10" s="40">
        <f t="shared" si="5"/>
        <v>1695</v>
      </c>
      <c r="AS10" s="40">
        <f t="shared" si="5"/>
        <v>1655</v>
      </c>
      <c r="AT10" s="40">
        <f t="shared" si="5"/>
        <v>1588</v>
      </c>
      <c r="AU10" s="40">
        <f t="shared" si="5"/>
        <v>1463</v>
      </c>
      <c r="AV10" s="40">
        <f t="shared" si="5"/>
        <v>1428</v>
      </c>
      <c r="AW10" s="40">
        <f t="shared" si="5"/>
        <v>1383</v>
      </c>
      <c r="AX10" s="40">
        <f t="shared" si="5"/>
        <v>1353</v>
      </c>
      <c r="AY10" s="40">
        <f t="shared" si="5"/>
        <v>1350</v>
      </c>
      <c r="AZ10" s="40">
        <f t="shared" si="5"/>
        <v>1355</v>
      </c>
      <c r="BA10" s="40">
        <f t="shared" si="5"/>
        <v>1360</v>
      </c>
      <c r="BB10" s="40">
        <f t="shared" si="5"/>
        <v>1352</v>
      </c>
      <c r="BC10" s="40">
        <f t="shared" si="5"/>
        <v>1314</v>
      </c>
      <c r="BD10" s="40">
        <f t="shared" si="5"/>
        <v>1337</v>
      </c>
      <c r="BE10" s="40">
        <f t="shared" si="5"/>
        <v>1339</v>
      </c>
      <c r="BF10" s="40">
        <f t="shared" si="5"/>
        <v>1332</v>
      </c>
      <c r="BG10" s="40">
        <f t="shared" si="5"/>
        <v>1300</v>
      </c>
      <c r="BH10" s="40">
        <f t="shared" si="5"/>
        <v>1213</v>
      </c>
      <c r="BI10" s="40">
        <f t="shared" si="5"/>
        <v>1153</v>
      </c>
      <c r="BJ10" s="40">
        <v>1134</v>
      </c>
      <c r="BK10" s="40">
        <v>1171</v>
      </c>
      <c r="BL10" s="40">
        <v>1164</v>
      </c>
      <c r="BM10" s="40">
        <v>1147</v>
      </c>
      <c r="BN10" s="40">
        <v>1086</v>
      </c>
      <c r="BO10" s="40">
        <v>1114</v>
      </c>
      <c r="BP10" s="40">
        <v>1080</v>
      </c>
    </row>
    <row r="11" spans="1:68" s="7" customFormat="1" x14ac:dyDescent="0.25">
      <c r="A11" s="31" t="s">
        <v>68</v>
      </c>
      <c r="B11" s="40">
        <f>SUM(B8:B10)</f>
        <v>12319</v>
      </c>
      <c r="C11" s="40">
        <f t="shared" ref="C11:BI11" si="6">SUM(C8:C10)</f>
        <v>13527</v>
      </c>
      <c r="D11" s="40">
        <f t="shared" si="6"/>
        <v>16231.5</v>
      </c>
      <c r="E11" s="40">
        <f t="shared" si="6"/>
        <v>19207</v>
      </c>
      <c r="F11" s="40">
        <f t="shared" si="6"/>
        <v>20910</v>
      </c>
      <c r="G11" s="40">
        <f t="shared" si="6"/>
        <v>22542</v>
      </c>
      <c r="H11" s="40">
        <f t="shared" si="6"/>
        <v>26104</v>
      </c>
      <c r="I11" s="40">
        <f t="shared" si="6"/>
        <v>25039</v>
      </c>
      <c r="J11" s="40">
        <f t="shared" si="6"/>
        <v>21944</v>
      </c>
      <c r="K11" s="40">
        <f t="shared" si="6"/>
        <v>20461</v>
      </c>
      <c r="L11" s="40">
        <f t="shared" si="6"/>
        <v>18301</v>
      </c>
      <c r="M11" s="40">
        <f t="shared" si="6"/>
        <v>16685</v>
      </c>
      <c r="N11" s="40">
        <f t="shared" si="6"/>
        <v>16441</v>
      </c>
      <c r="O11" s="40">
        <f t="shared" si="6"/>
        <v>16047</v>
      </c>
      <c r="P11" s="40">
        <f t="shared" si="6"/>
        <v>15551</v>
      </c>
      <c r="Q11" s="40">
        <f t="shared" si="6"/>
        <v>15518</v>
      </c>
      <c r="R11" s="40">
        <f t="shared" si="6"/>
        <v>14909</v>
      </c>
      <c r="S11" s="40">
        <f t="shared" si="6"/>
        <v>15250</v>
      </c>
      <c r="T11" s="40">
        <f t="shared" si="6"/>
        <v>15476</v>
      </c>
      <c r="U11" s="40">
        <f t="shared" si="6"/>
        <v>15284</v>
      </c>
      <c r="V11" s="40">
        <f t="shared" si="6"/>
        <v>14533</v>
      </c>
      <c r="W11" s="40">
        <f t="shared" si="6"/>
        <v>13565</v>
      </c>
      <c r="X11" s="40">
        <f t="shared" si="6"/>
        <v>12698</v>
      </c>
      <c r="Y11" s="40">
        <f t="shared" si="6"/>
        <v>11803</v>
      </c>
      <c r="Z11" s="40">
        <f t="shared" si="6"/>
        <v>11345</v>
      </c>
      <c r="AA11" s="40">
        <f t="shared" si="6"/>
        <v>10387</v>
      </c>
      <c r="AB11" s="40">
        <f t="shared" si="6"/>
        <v>10321</v>
      </c>
      <c r="AC11" s="40">
        <f t="shared" si="6"/>
        <v>10331</v>
      </c>
      <c r="AD11" s="40">
        <f t="shared" si="6"/>
        <v>10192</v>
      </c>
      <c r="AE11" s="40">
        <f t="shared" si="6"/>
        <v>10004</v>
      </c>
      <c r="AF11" s="40">
        <f t="shared" si="6"/>
        <v>10105</v>
      </c>
      <c r="AG11" s="40">
        <f t="shared" si="6"/>
        <v>10192</v>
      </c>
      <c r="AH11" s="40">
        <f t="shared" si="6"/>
        <v>10252</v>
      </c>
      <c r="AI11" s="40">
        <f t="shared" si="6"/>
        <v>10369</v>
      </c>
      <c r="AJ11" s="40">
        <f t="shared" si="6"/>
        <v>10423</v>
      </c>
      <c r="AK11" s="40">
        <f t="shared" si="6"/>
        <v>10458</v>
      </c>
      <c r="AL11" s="40">
        <f t="shared" si="6"/>
        <v>10559</v>
      </c>
      <c r="AM11" s="40">
        <f t="shared" si="6"/>
        <v>10478</v>
      </c>
      <c r="AN11" s="40">
        <f t="shared" si="6"/>
        <v>10473</v>
      </c>
      <c r="AO11" s="40">
        <f t="shared" si="6"/>
        <v>10269</v>
      </c>
      <c r="AP11" s="40">
        <f t="shared" si="6"/>
        <v>9907</v>
      </c>
      <c r="AQ11" s="40">
        <f t="shared" si="6"/>
        <v>9369</v>
      </c>
      <c r="AR11" s="40">
        <f t="shared" si="6"/>
        <v>8513</v>
      </c>
      <c r="AS11" s="40">
        <f t="shared" si="6"/>
        <v>7825</v>
      </c>
      <c r="AT11" s="40">
        <f t="shared" si="6"/>
        <v>7364</v>
      </c>
      <c r="AU11" s="40">
        <f t="shared" si="6"/>
        <v>7189</v>
      </c>
      <c r="AV11" s="40">
        <f t="shared" si="6"/>
        <v>6912</v>
      </c>
      <c r="AW11" s="40">
        <f t="shared" si="6"/>
        <v>6872</v>
      </c>
      <c r="AX11" s="40">
        <f t="shared" si="6"/>
        <v>6809</v>
      </c>
      <c r="AY11" s="40">
        <f t="shared" si="6"/>
        <v>6736</v>
      </c>
      <c r="AZ11" s="40">
        <f t="shared" si="6"/>
        <v>6741</v>
      </c>
      <c r="BA11" s="40">
        <f t="shared" si="6"/>
        <v>6692</v>
      </c>
      <c r="BB11" s="40">
        <f t="shared" si="6"/>
        <v>6730</v>
      </c>
      <c r="BC11" s="40">
        <f t="shared" si="6"/>
        <v>6643</v>
      </c>
      <c r="BD11" s="40">
        <f t="shared" si="6"/>
        <v>6521</v>
      </c>
      <c r="BE11" s="40">
        <f t="shared" si="6"/>
        <v>6488</v>
      </c>
      <c r="BF11" s="40">
        <f t="shared" si="6"/>
        <v>6465</v>
      </c>
      <c r="BG11" s="40">
        <f t="shared" si="6"/>
        <v>6230</v>
      </c>
      <c r="BH11" s="40">
        <f t="shared" si="6"/>
        <v>6014</v>
      </c>
      <c r="BI11" s="40">
        <f t="shared" si="6"/>
        <v>5988</v>
      </c>
      <c r="BJ11" s="40">
        <v>5244</v>
      </c>
      <c r="BK11" s="40">
        <v>5484</v>
      </c>
      <c r="BL11" s="40">
        <v>5551</v>
      </c>
      <c r="BM11" s="40">
        <v>5435</v>
      </c>
      <c r="BN11" s="40">
        <v>5433</v>
      </c>
      <c r="BO11" s="40">
        <v>5472</v>
      </c>
      <c r="BP11" s="40">
        <v>5369</v>
      </c>
    </row>
    <row r="12" spans="1:68" s="7" customFormat="1" x14ac:dyDescent="0.25">
      <c r="A12" s="52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5"/>
      <c r="BK12" s="5"/>
      <c r="BL12" s="5"/>
      <c r="BM12" s="5"/>
      <c r="BN12" s="5"/>
      <c r="BO12" s="5"/>
      <c r="BP12" s="5"/>
    </row>
    <row r="13" spans="1:68" x14ac:dyDescent="0.25">
      <c r="A13" s="30" t="s">
        <v>455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88</v>
      </c>
      <c r="O13" s="11">
        <v>236</v>
      </c>
      <c r="P13" s="11">
        <v>340</v>
      </c>
      <c r="Q13" s="11">
        <v>854</v>
      </c>
      <c r="R13" s="11">
        <v>934</v>
      </c>
      <c r="S13" s="11">
        <v>1054</v>
      </c>
      <c r="T13" s="11">
        <v>1054</v>
      </c>
      <c r="U13" s="11">
        <v>1054</v>
      </c>
      <c r="V13" s="11">
        <v>1054</v>
      </c>
      <c r="W13" s="11">
        <v>1054</v>
      </c>
      <c r="X13" s="11">
        <v>1054</v>
      </c>
      <c r="Y13" s="11">
        <v>1054</v>
      </c>
      <c r="Z13" s="11">
        <v>1054</v>
      </c>
      <c r="AA13" s="11">
        <v>1054</v>
      </c>
      <c r="AB13" s="11">
        <v>1054</v>
      </c>
      <c r="AC13" s="11">
        <v>1054</v>
      </c>
      <c r="AD13" s="11">
        <v>1054</v>
      </c>
      <c r="AE13" s="11">
        <v>1054</v>
      </c>
      <c r="AF13" s="11">
        <v>1054</v>
      </c>
      <c r="AG13" s="11">
        <v>1054</v>
      </c>
      <c r="AH13" s="11">
        <v>1052</v>
      </c>
      <c r="AI13" s="11">
        <v>1043</v>
      </c>
      <c r="AJ13" s="11">
        <v>1032</v>
      </c>
      <c r="AK13" s="11">
        <v>1021</v>
      </c>
      <c r="AL13" s="11">
        <v>988</v>
      </c>
      <c r="AM13" s="11">
        <v>977</v>
      </c>
      <c r="AN13" s="11">
        <v>996</v>
      </c>
      <c r="AO13" s="11">
        <v>1000</v>
      </c>
      <c r="AP13" s="11">
        <v>1000</v>
      </c>
      <c r="AQ13" s="11">
        <v>1000</v>
      </c>
      <c r="AR13" s="11">
        <v>925</v>
      </c>
      <c r="AS13" s="11">
        <v>672</v>
      </c>
      <c r="AT13" s="11">
        <v>550</v>
      </c>
      <c r="AU13" s="11">
        <v>580</v>
      </c>
      <c r="AV13" s="11">
        <v>580</v>
      </c>
      <c r="AW13" s="11">
        <v>580</v>
      </c>
      <c r="AX13" s="11">
        <v>580</v>
      </c>
      <c r="AY13" s="11">
        <v>550</v>
      </c>
      <c r="AZ13" s="11">
        <v>550</v>
      </c>
      <c r="BA13" s="11">
        <v>550</v>
      </c>
      <c r="BB13" s="11">
        <v>550</v>
      </c>
      <c r="BC13" s="11">
        <v>523</v>
      </c>
      <c r="BD13" s="11">
        <v>506</v>
      </c>
      <c r="BE13" s="11">
        <v>500</v>
      </c>
      <c r="BF13" s="11">
        <v>450</v>
      </c>
      <c r="BG13" s="11">
        <v>450</v>
      </c>
      <c r="BH13" s="11">
        <v>450</v>
      </c>
      <c r="BI13" s="11">
        <v>450</v>
      </c>
      <c r="BJ13" s="11">
        <v>450</v>
      </c>
      <c r="BK13" s="11">
        <v>450</v>
      </c>
      <c r="BL13" s="11">
        <v>450</v>
      </c>
      <c r="BM13" s="11">
        <v>450</v>
      </c>
      <c r="BN13" s="11">
        <v>450</v>
      </c>
      <c r="BO13" s="11">
        <v>450</v>
      </c>
      <c r="BP13" s="11">
        <v>406</v>
      </c>
    </row>
    <row r="15" spans="1:68" x14ac:dyDescent="0.25">
      <c r="A15" s="30" t="s">
        <v>456</v>
      </c>
    </row>
    <row r="16" spans="1:68" x14ac:dyDescent="0.25">
      <c r="A16" s="24" t="s">
        <v>67</v>
      </c>
      <c r="B16" s="4">
        <f t="shared" ref="B16:AG16" si="7">+B21+B26+B31+B36+B41+B46+B51+B56+B61+B66+B71+B76+B81+B86+B91+B96+B101+B106</f>
        <v>853</v>
      </c>
      <c r="C16" s="4">
        <f t="shared" si="7"/>
        <v>1314</v>
      </c>
      <c r="D16" s="4">
        <f t="shared" si="7"/>
        <v>1601</v>
      </c>
      <c r="E16" s="4">
        <f t="shared" si="7"/>
        <v>1570</v>
      </c>
      <c r="F16" s="4">
        <f t="shared" si="7"/>
        <v>1534</v>
      </c>
      <c r="G16" s="4">
        <f t="shared" si="7"/>
        <v>1688</v>
      </c>
      <c r="H16" s="4">
        <f t="shared" si="7"/>
        <v>2282</v>
      </c>
      <c r="I16" s="4">
        <f t="shared" si="7"/>
        <v>2334</v>
      </c>
      <c r="J16" s="4">
        <f t="shared" si="7"/>
        <v>2276</v>
      </c>
      <c r="K16" s="4">
        <f t="shared" si="7"/>
        <v>2234</v>
      </c>
      <c r="L16" s="4">
        <f t="shared" si="7"/>
        <v>2194</v>
      </c>
      <c r="M16" s="4">
        <f t="shared" si="7"/>
        <v>1947</v>
      </c>
      <c r="N16" s="4">
        <f t="shared" si="7"/>
        <v>1851</v>
      </c>
      <c r="O16" s="4">
        <f t="shared" si="7"/>
        <v>1672</v>
      </c>
      <c r="P16" s="4">
        <f t="shared" si="7"/>
        <v>1509</v>
      </c>
      <c r="Q16" s="4">
        <f t="shared" si="7"/>
        <v>1245</v>
      </c>
      <c r="R16" s="4">
        <f t="shared" si="7"/>
        <v>845</v>
      </c>
      <c r="S16" s="4">
        <f t="shared" si="7"/>
        <v>818</v>
      </c>
      <c r="T16" s="4">
        <f t="shared" si="7"/>
        <v>779</v>
      </c>
      <c r="U16" s="4">
        <f t="shared" si="7"/>
        <v>732</v>
      </c>
      <c r="V16" s="4">
        <f t="shared" si="7"/>
        <v>570</v>
      </c>
      <c r="W16" s="4">
        <f t="shared" si="7"/>
        <v>622</v>
      </c>
      <c r="X16" s="4">
        <f t="shared" si="7"/>
        <v>558</v>
      </c>
      <c r="Y16" s="4">
        <f t="shared" si="7"/>
        <v>520</v>
      </c>
      <c r="Z16" s="4">
        <f t="shared" si="7"/>
        <v>483</v>
      </c>
      <c r="AA16" s="4">
        <f t="shared" si="7"/>
        <v>497</v>
      </c>
      <c r="AB16" s="4">
        <f t="shared" si="7"/>
        <v>493</v>
      </c>
      <c r="AC16" s="4">
        <f t="shared" si="7"/>
        <v>489</v>
      </c>
      <c r="AD16" s="4">
        <f t="shared" si="7"/>
        <v>448</v>
      </c>
      <c r="AE16" s="4">
        <f t="shared" si="7"/>
        <v>417</v>
      </c>
      <c r="AF16" s="4">
        <f t="shared" si="7"/>
        <v>414</v>
      </c>
      <c r="AG16" s="4">
        <f t="shared" si="7"/>
        <v>412</v>
      </c>
      <c r="AH16" s="4">
        <f t="shared" ref="AH16:BI16" si="8">+AH21+AH26+AH31+AH36+AH41+AH46+AH51+AH56+AH61+AH66+AH71+AH76+AH81+AH86+AH91+AH96+AH101+AH106</f>
        <v>391</v>
      </c>
      <c r="AI16" s="4">
        <f t="shared" si="8"/>
        <v>338</v>
      </c>
      <c r="AJ16" s="4">
        <f t="shared" si="8"/>
        <v>328</v>
      </c>
      <c r="AK16" s="4">
        <f t="shared" si="8"/>
        <v>330</v>
      </c>
      <c r="AL16" s="4">
        <f t="shared" si="8"/>
        <v>346</v>
      </c>
      <c r="AM16" s="4">
        <f t="shared" si="8"/>
        <v>393</v>
      </c>
      <c r="AN16" s="4">
        <f t="shared" si="8"/>
        <v>422</v>
      </c>
      <c r="AO16" s="4">
        <f t="shared" si="8"/>
        <v>411</v>
      </c>
      <c r="AP16" s="4">
        <f t="shared" si="8"/>
        <v>327</v>
      </c>
      <c r="AQ16" s="4">
        <f t="shared" si="8"/>
        <v>290</v>
      </c>
      <c r="AR16" s="4">
        <f t="shared" si="8"/>
        <v>248</v>
      </c>
      <c r="AS16" s="4">
        <f t="shared" si="8"/>
        <v>225</v>
      </c>
      <c r="AT16" s="4">
        <f t="shared" si="8"/>
        <v>178</v>
      </c>
      <c r="AU16" s="4">
        <f t="shared" si="8"/>
        <v>183</v>
      </c>
      <c r="AV16" s="4">
        <f t="shared" si="8"/>
        <v>185</v>
      </c>
      <c r="AW16" s="4">
        <f t="shared" si="8"/>
        <v>182</v>
      </c>
      <c r="AX16" s="4">
        <f t="shared" si="8"/>
        <v>179</v>
      </c>
      <c r="AY16" s="4">
        <f t="shared" si="8"/>
        <v>179</v>
      </c>
      <c r="AZ16" s="4">
        <f t="shared" si="8"/>
        <v>181</v>
      </c>
      <c r="BA16" s="4">
        <f t="shared" si="8"/>
        <v>181</v>
      </c>
      <c r="BB16" s="4">
        <f t="shared" si="8"/>
        <v>183</v>
      </c>
      <c r="BC16" s="4">
        <f t="shared" si="8"/>
        <v>173</v>
      </c>
      <c r="BD16" s="4">
        <f t="shared" si="8"/>
        <v>172</v>
      </c>
      <c r="BE16" s="4">
        <f t="shared" si="8"/>
        <v>173</v>
      </c>
      <c r="BF16" s="4">
        <f t="shared" si="8"/>
        <v>172</v>
      </c>
      <c r="BG16" s="4">
        <f t="shared" si="8"/>
        <v>173</v>
      </c>
      <c r="BH16" s="4">
        <f t="shared" si="8"/>
        <v>153</v>
      </c>
      <c r="BI16" s="4">
        <f t="shared" si="8"/>
        <v>154</v>
      </c>
      <c r="BJ16" s="1">
        <v>150</v>
      </c>
      <c r="BK16" s="1">
        <v>144</v>
      </c>
      <c r="BL16" s="1">
        <v>144</v>
      </c>
      <c r="BM16" s="1">
        <v>141</v>
      </c>
      <c r="BN16" s="1">
        <v>141</v>
      </c>
      <c r="BO16" s="1">
        <v>140</v>
      </c>
      <c r="BP16" s="1">
        <v>140</v>
      </c>
    </row>
    <row r="17" spans="1:70" x14ac:dyDescent="0.25">
      <c r="A17" s="24" t="s">
        <v>64</v>
      </c>
      <c r="B17" s="4">
        <f t="shared" ref="B17:AG17" si="9">+B22+B27+B32+B37+B42+B47+B52+B57+B62+B67+B72+B77+B82+B87+B92+B97+B102+B107</f>
        <v>89</v>
      </c>
      <c r="C17" s="4">
        <f t="shared" si="9"/>
        <v>0</v>
      </c>
      <c r="D17" s="4">
        <f t="shared" si="9"/>
        <v>1</v>
      </c>
      <c r="E17" s="4">
        <f t="shared" si="9"/>
        <v>9</v>
      </c>
      <c r="F17" s="4">
        <f t="shared" si="9"/>
        <v>12</v>
      </c>
      <c r="G17" s="4">
        <f t="shared" si="9"/>
        <v>23</v>
      </c>
      <c r="H17" s="4">
        <f t="shared" si="9"/>
        <v>79</v>
      </c>
      <c r="I17" s="4">
        <f t="shared" si="9"/>
        <v>3</v>
      </c>
      <c r="J17" s="4">
        <f t="shared" si="9"/>
        <v>0</v>
      </c>
      <c r="K17" s="4">
        <f t="shared" si="9"/>
        <v>0</v>
      </c>
      <c r="L17" s="4">
        <f t="shared" si="9"/>
        <v>0</v>
      </c>
      <c r="M17" s="4">
        <f t="shared" si="9"/>
        <v>0</v>
      </c>
      <c r="N17" s="4">
        <f t="shared" si="9"/>
        <v>0</v>
      </c>
      <c r="O17" s="4">
        <f t="shared" si="9"/>
        <v>0</v>
      </c>
      <c r="P17" s="4">
        <f t="shared" si="9"/>
        <v>0</v>
      </c>
      <c r="Q17" s="4">
        <f t="shared" si="9"/>
        <v>0</v>
      </c>
      <c r="R17" s="4">
        <f t="shared" si="9"/>
        <v>0</v>
      </c>
      <c r="S17" s="4">
        <f t="shared" si="9"/>
        <v>0</v>
      </c>
      <c r="T17" s="4">
        <f t="shared" si="9"/>
        <v>0</v>
      </c>
      <c r="U17" s="4">
        <f t="shared" si="9"/>
        <v>0</v>
      </c>
      <c r="V17" s="4">
        <f t="shared" si="9"/>
        <v>0</v>
      </c>
      <c r="W17" s="4">
        <f t="shared" si="9"/>
        <v>0</v>
      </c>
      <c r="X17" s="4">
        <f t="shared" si="9"/>
        <v>0</v>
      </c>
      <c r="Y17" s="4">
        <f t="shared" si="9"/>
        <v>0</v>
      </c>
      <c r="Z17" s="4">
        <f t="shared" si="9"/>
        <v>0</v>
      </c>
      <c r="AA17" s="4">
        <f t="shared" si="9"/>
        <v>0</v>
      </c>
      <c r="AB17" s="4">
        <f t="shared" si="9"/>
        <v>0</v>
      </c>
      <c r="AC17" s="4">
        <f t="shared" si="9"/>
        <v>0</v>
      </c>
      <c r="AD17" s="4">
        <f t="shared" si="9"/>
        <v>0</v>
      </c>
      <c r="AE17" s="4">
        <f t="shared" si="9"/>
        <v>0</v>
      </c>
      <c r="AF17" s="4">
        <f t="shared" si="9"/>
        <v>0</v>
      </c>
      <c r="AG17" s="4">
        <f t="shared" si="9"/>
        <v>0</v>
      </c>
      <c r="AH17" s="4">
        <f t="shared" ref="AH17:BI17" si="10">+AH22+AH27+AH32+AH37+AH42+AH47+AH52+AH57+AH62+AH67+AH72+AH77+AH82+AH87+AH92+AH97+AH102+AH107</f>
        <v>0</v>
      </c>
      <c r="AI17" s="4">
        <f t="shared" si="10"/>
        <v>0</v>
      </c>
      <c r="AJ17" s="4">
        <f t="shared" si="10"/>
        <v>0</v>
      </c>
      <c r="AK17" s="4">
        <f t="shared" si="10"/>
        <v>0</v>
      </c>
      <c r="AL17" s="4">
        <f t="shared" si="10"/>
        <v>0</v>
      </c>
      <c r="AM17" s="4">
        <f t="shared" si="10"/>
        <v>0</v>
      </c>
      <c r="AN17" s="4">
        <f t="shared" si="10"/>
        <v>0</v>
      </c>
      <c r="AO17" s="4">
        <f t="shared" si="10"/>
        <v>0</v>
      </c>
      <c r="AP17" s="4">
        <f t="shared" si="10"/>
        <v>0</v>
      </c>
      <c r="AQ17" s="4">
        <f t="shared" si="10"/>
        <v>0</v>
      </c>
      <c r="AR17" s="4">
        <f t="shared" si="10"/>
        <v>0</v>
      </c>
      <c r="AS17" s="4">
        <f t="shared" si="10"/>
        <v>0</v>
      </c>
      <c r="AT17" s="4">
        <f t="shared" si="10"/>
        <v>9</v>
      </c>
      <c r="AU17" s="4">
        <f t="shared" si="10"/>
        <v>9</v>
      </c>
      <c r="AV17" s="4">
        <f t="shared" si="10"/>
        <v>9</v>
      </c>
      <c r="AW17" s="4">
        <f t="shared" si="10"/>
        <v>9</v>
      </c>
      <c r="AX17" s="4">
        <f t="shared" si="10"/>
        <v>9</v>
      </c>
      <c r="AY17" s="4">
        <f t="shared" si="10"/>
        <v>9</v>
      </c>
      <c r="AZ17" s="4">
        <f t="shared" si="10"/>
        <v>9</v>
      </c>
      <c r="BA17" s="4">
        <f t="shared" si="10"/>
        <v>9</v>
      </c>
      <c r="BB17" s="4">
        <f t="shared" si="10"/>
        <v>9</v>
      </c>
      <c r="BC17" s="4">
        <f t="shared" si="10"/>
        <v>9</v>
      </c>
      <c r="BD17" s="4">
        <f t="shared" si="10"/>
        <v>9</v>
      </c>
      <c r="BE17" s="4">
        <f t="shared" si="10"/>
        <v>9</v>
      </c>
      <c r="BF17" s="4">
        <f t="shared" si="10"/>
        <v>9</v>
      </c>
      <c r="BG17" s="4">
        <f t="shared" si="10"/>
        <v>9</v>
      </c>
      <c r="BH17" s="4">
        <f t="shared" si="10"/>
        <v>9</v>
      </c>
      <c r="BI17" s="4">
        <f t="shared" si="10"/>
        <v>9</v>
      </c>
      <c r="BJ17" s="1">
        <v>9</v>
      </c>
      <c r="BK17" s="1">
        <v>18</v>
      </c>
      <c r="BL17" s="1">
        <v>18</v>
      </c>
      <c r="BM17" s="1">
        <v>18</v>
      </c>
      <c r="BN17" s="1">
        <v>18</v>
      </c>
      <c r="BO17" s="1">
        <v>18</v>
      </c>
      <c r="BP17" s="1">
        <v>18</v>
      </c>
    </row>
    <row r="18" spans="1:70" x14ac:dyDescent="0.25">
      <c r="A18" s="24" t="s">
        <v>60</v>
      </c>
      <c r="B18" s="4">
        <f t="shared" ref="B18:AG18" si="11">+B23+B28+B33+B38+B43+B48+B53+B58+B63+B68+B73+B78+B83+B88+B93+B98+B103+B108</f>
        <v>198</v>
      </c>
      <c r="C18" s="4">
        <f t="shared" si="11"/>
        <v>8</v>
      </c>
      <c r="D18" s="4">
        <f t="shared" si="11"/>
        <v>20</v>
      </c>
      <c r="E18" s="4">
        <f t="shared" si="11"/>
        <v>32</v>
      </c>
      <c r="F18" s="4">
        <f t="shared" si="11"/>
        <v>62</v>
      </c>
      <c r="G18" s="4">
        <f t="shared" si="11"/>
        <v>0</v>
      </c>
      <c r="H18" s="4">
        <f t="shared" si="11"/>
        <v>89</v>
      </c>
      <c r="I18" s="4">
        <f t="shared" si="11"/>
        <v>52</v>
      </c>
      <c r="J18" s="4">
        <f t="shared" si="11"/>
        <v>46</v>
      </c>
      <c r="K18" s="4">
        <f t="shared" si="11"/>
        <v>39</v>
      </c>
      <c r="L18" s="4">
        <f t="shared" si="11"/>
        <v>0</v>
      </c>
      <c r="M18" s="4">
        <f t="shared" si="11"/>
        <v>2</v>
      </c>
      <c r="N18" s="4">
        <f t="shared" si="11"/>
        <v>4</v>
      </c>
      <c r="O18" s="4">
        <f t="shared" si="11"/>
        <v>2</v>
      </c>
      <c r="P18" s="4">
        <f t="shared" si="11"/>
        <v>2</v>
      </c>
      <c r="Q18" s="4">
        <f t="shared" si="11"/>
        <v>0</v>
      </c>
      <c r="R18" s="4">
        <f t="shared" si="11"/>
        <v>0</v>
      </c>
      <c r="S18" s="4">
        <f t="shared" si="11"/>
        <v>0</v>
      </c>
      <c r="T18" s="4">
        <f t="shared" si="11"/>
        <v>0</v>
      </c>
      <c r="U18" s="4">
        <f t="shared" si="11"/>
        <v>0</v>
      </c>
      <c r="V18" s="4">
        <f t="shared" si="11"/>
        <v>0</v>
      </c>
      <c r="W18" s="4">
        <f t="shared" si="11"/>
        <v>0</v>
      </c>
      <c r="X18" s="4">
        <f t="shared" si="11"/>
        <v>16</v>
      </c>
      <c r="Y18" s="4">
        <f t="shared" si="11"/>
        <v>16</v>
      </c>
      <c r="Z18" s="4">
        <f t="shared" si="11"/>
        <v>20</v>
      </c>
      <c r="AA18" s="4">
        <f t="shared" si="11"/>
        <v>0</v>
      </c>
      <c r="AB18" s="4">
        <f t="shared" si="11"/>
        <v>0</v>
      </c>
      <c r="AC18" s="4">
        <f t="shared" si="11"/>
        <v>0</v>
      </c>
      <c r="AD18" s="4">
        <f t="shared" si="11"/>
        <v>0</v>
      </c>
      <c r="AE18" s="4">
        <f t="shared" si="11"/>
        <v>0</v>
      </c>
      <c r="AF18" s="4">
        <f t="shared" si="11"/>
        <v>0</v>
      </c>
      <c r="AG18" s="4">
        <f t="shared" si="11"/>
        <v>0</v>
      </c>
      <c r="AH18" s="4">
        <f t="shared" ref="AH18:BI18" si="12">+AH23+AH28+AH33+AH38+AH43+AH48+AH53+AH58+AH63+AH68+AH73+AH78+AH83+AH88+AH93+AH98+AH103+AH108</f>
        <v>0</v>
      </c>
      <c r="AI18" s="4">
        <f t="shared" si="12"/>
        <v>0</v>
      </c>
      <c r="AJ18" s="4">
        <f t="shared" si="12"/>
        <v>0</v>
      </c>
      <c r="AK18" s="4">
        <f t="shared" si="12"/>
        <v>0</v>
      </c>
      <c r="AL18" s="4">
        <f t="shared" si="12"/>
        <v>0</v>
      </c>
      <c r="AM18" s="4">
        <f t="shared" si="12"/>
        <v>0</v>
      </c>
      <c r="AN18" s="4">
        <f t="shared" si="12"/>
        <v>0</v>
      </c>
      <c r="AO18" s="4">
        <f t="shared" si="12"/>
        <v>0</v>
      </c>
      <c r="AP18" s="4">
        <f t="shared" si="12"/>
        <v>0</v>
      </c>
      <c r="AQ18" s="4">
        <f t="shared" si="12"/>
        <v>0</v>
      </c>
      <c r="AR18" s="4">
        <f t="shared" si="12"/>
        <v>0</v>
      </c>
      <c r="AS18" s="4">
        <f t="shared" si="12"/>
        <v>0</v>
      </c>
      <c r="AT18" s="4">
        <f t="shared" si="12"/>
        <v>11</v>
      </c>
      <c r="AU18" s="4">
        <f t="shared" si="12"/>
        <v>11</v>
      </c>
      <c r="AV18" s="4">
        <f t="shared" si="12"/>
        <v>14</v>
      </c>
      <c r="AW18" s="4">
        <f t="shared" si="12"/>
        <v>17</v>
      </c>
      <c r="AX18" s="4">
        <f t="shared" si="12"/>
        <v>20</v>
      </c>
      <c r="AY18" s="4">
        <f t="shared" si="12"/>
        <v>20</v>
      </c>
      <c r="AZ18" s="4">
        <f t="shared" si="12"/>
        <v>18</v>
      </c>
      <c r="BA18" s="4">
        <f t="shared" si="12"/>
        <v>18</v>
      </c>
      <c r="BB18" s="4">
        <f t="shared" si="12"/>
        <v>0</v>
      </c>
      <c r="BC18" s="4">
        <f t="shared" si="12"/>
        <v>0</v>
      </c>
      <c r="BD18" s="4">
        <f t="shared" si="12"/>
        <v>0</v>
      </c>
      <c r="BE18" s="4">
        <f t="shared" si="12"/>
        <v>0</v>
      </c>
      <c r="BF18" s="4">
        <f t="shared" si="12"/>
        <v>0</v>
      </c>
      <c r="BG18" s="4">
        <f t="shared" si="12"/>
        <v>0</v>
      </c>
      <c r="BH18" s="4">
        <f t="shared" si="12"/>
        <v>0</v>
      </c>
      <c r="BI18" s="4">
        <f t="shared" si="12"/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</row>
    <row r="19" spans="1:70" x14ac:dyDescent="0.25">
      <c r="A19" s="25" t="s">
        <v>68</v>
      </c>
      <c r="B19" s="4">
        <f>SUM(B16:B18)</f>
        <v>1140</v>
      </c>
      <c r="C19" s="4">
        <f t="shared" ref="C19:BI19" si="13">SUM(C16:C18)</f>
        <v>1322</v>
      </c>
      <c r="D19" s="4">
        <f t="shared" si="13"/>
        <v>1622</v>
      </c>
      <c r="E19" s="4">
        <f t="shared" si="13"/>
        <v>1611</v>
      </c>
      <c r="F19" s="4">
        <f t="shared" si="13"/>
        <v>1608</v>
      </c>
      <c r="G19" s="4">
        <f t="shared" si="13"/>
        <v>1711</v>
      </c>
      <c r="H19" s="4">
        <f t="shared" si="13"/>
        <v>2450</v>
      </c>
      <c r="I19" s="4">
        <f t="shared" si="13"/>
        <v>2389</v>
      </c>
      <c r="J19" s="4">
        <f t="shared" si="13"/>
        <v>2322</v>
      </c>
      <c r="K19" s="4">
        <f t="shared" si="13"/>
        <v>2273</v>
      </c>
      <c r="L19" s="4">
        <f t="shared" si="13"/>
        <v>2194</v>
      </c>
      <c r="M19" s="4">
        <f t="shared" si="13"/>
        <v>1949</v>
      </c>
      <c r="N19" s="4">
        <f t="shared" si="13"/>
        <v>1855</v>
      </c>
      <c r="O19" s="4">
        <f t="shared" si="13"/>
        <v>1674</v>
      </c>
      <c r="P19" s="4">
        <f t="shared" si="13"/>
        <v>1511</v>
      </c>
      <c r="Q19" s="4">
        <f t="shared" si="13"/>
        <v>1245</v>
      </c>
      <c r="R19" s="4">
        <f t="shared" si="13"/>
        <v>845</v>
      </c>
      <c r="S19" s="4">
        <f t="shared" si="13"/>
        <v>818</v>
      </c>
      <c r="T19" s="4">
        <f t="shared" si="13"/>
        <v>779</v>
      </c>
      <c r="U19" s="4">
        <f t="shared" si="13"/>
        <v>732</v>
      </c>
      <c r="V19" s="4">
        <f t="shared" si="13"/>
        <v>570</v>
      </c>
      <c r="W19" s="4">
        <f t="shared" si="13"/>
        <v>622</v>
      </c>
      <c r="X19" s="4">
        <f t="shared" si="13"/>
        <v>574</v>
      </c>
      <c r="Y19" s="4">
        <f t="shared" si="13"/>
        <v>536</v>
      </c>
      <c r="Z19" s="4">
        <f t="shared" si="13"/>
        <v>503</v>
      </c>
      <c r="AA19" s="4">
        <f t="shared" si="13"/>
        <v>497</v>
      </c>
      <c r="AB19" s="4">
        <f t="shared" si="13"/>
        <v>493</v>
      </c>
      <c r="AC19" s="4">
        <f t="shared" si="13"/>
        <v>489</v>
      </c>
      <c r="AD19" s="4">
        <f t="shared" si="13"/>
        <v>448</v>
      </c>
      <c r="AE19" s="4">
        <f t="shared" si="13"/>
        <v>417</v>
      </c>
      <c r="AF19" s="4">
        <f t="shared" si="13"/>
        <v>414</v>
      </c>
      <c r="AG19" s="4">
        <f t="shared" si="13"/>
        <v>412</v>
      </c>
      <c r="AH19" s="4">
        <f t="shared" si="13"/>
        <v>391</v>
      </c>
      <c r="AI19" s="4">
        <f t="shared" si="13"/>
        <v>338</v>
      </c>
      <c r="AJ19" s="4">
        <f t="shared" si="13"/>
        <v>328</v>
      </c>
      <c r="AK19" s="4">
        <f t="shared" si="13"/>
        <v>330</v>
      </c>
      <c r="AL19" s="4">
        <f t="shared" si="13"/>
        <v>346</v>
      </c>
      <c r="AM19" s="4">
        <f t="shared" si="13"/>
        <v>393</v>
      </c>
      <c r="AN19" s="4">
        <f t="shared" si="13"/>
        <v>422</v>
      </c>
      <c r="AO19" s="4">
        <f t="shared" si="13"/>
        <v>411</v>
      </c>
      <c r="AP19" s="4">
        <f t="shared" si="13"/>
        <v>327</v>
      </c>
      <c r="AQ19" s="4">
        <f t="shared" si="13"/>
        <v>290</v>
      </c>
      <c r="AR19" s="4">
        <f t="shared" si="13"/>
        <v>248</v>
      </c>
      <c r="AS19" s="4">
        <f t="shared" si="13"/>
        <v>225</v>
      </c>
      <c r="AT19" s="4">
        <f t="shared" si="13"/>
        <v>198</v>
      </c>
      <c r="AU19" s="4">
        <f t="shared" si="13"/>
        <v>203</v>
      </c>
      <c r="AV19" s="4">
        <f t="shared" si="13"/>
        <v>208</v>
      </c>
      <c r="AW19" s="4">
        <f t="shared" si="13"/>
        <v>208</v>
      </c>
      <c r="AX19" s="4">
        <f t="shared" si="13"/>
        <v>208</v>
      </c>
      <c r="AY19" s="4">
        <f t="shared" si="13"/>
        <v>208</v>
      </c>
      <c r="AZ19" s="4">
        <f t="shared" si="13"/>
        <v>208</v>
      </c>
      <c r="BA19" s="4">
        <f t="shared" si="13"/>
        <v>208</v>
      </c>
      <c r="BB19" s="4">
        <f t="shared" si="13"/>
        <v>192</v>
      </c>
      <c r="BC19" s="4">
        <f t="shared" si="13"/>
        <v>182</v>
      </c>
      <c r="BD19" s="4">
        <f t="shared" si="13"/>
        <v>181</v>
      </c>
      <c r="BE19" s="4">
        <f t="shared" si="13"/>
        <v>182</v>
      </c>
      <c r="BF19" s="4">
        <f t="shared" si="13"/>
        <v>181</v>
      </c>
      <c r="BG19" s="4">
        <f t="shared" si="13"/>
        <v>182</v>
      </c>
      <c r="BH19" s="4">
        <f t="shared" si="13"/>
        <v>162</v>
      </c>
      <c r="BI19" s="4">
        <f t="shared" si="13"/>
        <v>163</v>
      </c>
      <c r="BJ19" s="1">
        <v>159</v>
      </c>
      <c r="BK19" s="1">
        <v>162</v>
      </c>
      <c r="BL19" s="1">
        <v>162</v>
      </c>
      <c r="BM19" s="1">
        <v>159</v>
      </c>
      <c r="BN19" s="1">
        <v>159</v>
      </c>
      <c r="BO19" s="1">
        <v>158</v>
      </c>
      <c r="BP19" s="1">
        <v>158</v>
      </c>
    </row>
    <row r="20" spans="1:70" s="11" customFormat="1" x14ac:dyDescent="0.25">
      <c r="A20" s="8" t="s">
        <v>12</v>
      </c>
      <c r="D20" s="26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spans="1:70" s="11" customFormat="1" x14ac:dyDescent="0.25">
      <c r="A21" s="1" t="s">
        <v>67</v>
      </c>
      <c r="B21" s="8"/>
      <c r="C21" s="8"/>
      <c r="D21" s="29"/>
      <c r="E21" s="8"/>
      <c r="F21" s="8"/>
      <c r="G21" s="8"/>
      <c r="H21" s="8"/>
      <c r="I21" s="8"/>
      <c r="J21" s="29"/>
      <c r="K21" s="8"/>
      <c r="L21" s="8"/>
      <c r="M21" s="8"/>
      <c r="N21" s="8"/>
      <c r="O21" s="8"/>
      <c r="P21" s="29"/>
      <c r="Q21" s="8"/>
      <c r="R21" s="8"/>
      <c r="S21" s="29"/>
      <c r="T21" s="8"/>
      <c r="U21" s="8"/>
      <c r="V21" s="8"/>
      <c r="W21" s="29"/>
      <c r="X21" s="8"/>
      <c r="Y21" s="8"/>
      <c r="Z21" s="8"/>
      <c r="AA21" s="8"/>
      <c r="AB21" s="10">
        <v>3</v>
      </c>
      <c r="AC21" s="10">
        <v>3</v>
      </c>
      <c r="AD21" s="10">
        <v>3</v>
      </c>
      <c r="AE21" s="10">
        <v>2</v>
      </c>
      <c r="AF21" s="9">
        <v>2</v>
      </c>
      <c r="AG21" s="9">
        <v>2</v>
      </c>
      <c r="AH21" s="9">
        <v>2</v>
      </c>
      <c r="AI21" s="9">
        <v>3</v>
      </c>
      <c r="AJ21" s="9">
        <v>2</v>
      </c>
      <c r="AK21" s="9">
        <v>5</v>
      </c>
      <c r="AL21" s="9">
        <v>21</v>
      </c>
      <c r="AM21" s="9">
        <v>68</v>
      </c>
      <c r="AN21" s="9">
        <v>98</v>
      </c>
      <c r="AO21" s="9">
        <v>96</v>
      </c>
      <c r="AP21" s="9">
        <v>96</v>
      </c>
      <c r="AQ21" s="9">
        <v>96</v>
      </c>
      <c r="AR21" s="9">
        <v>96</v>
      </c>
      <c r="AS21" s="9">
        <v>95</v>
      </c>
      <c r="AT21" s="9">
        <v>84</v>
      </c>
      <c r="AU21" s="9">
        <v>84</v>
      </c>
      <c r="AV21" s="9">
        <v>81</v>
      </c>
      <c r="AW21" s="9">
        <v>77</v>
      </c>
      <c r="AX21" s="9">
        <v>73</v>
      </c>
      <c r="AY21" s="9">
        <v>73</v>
      </c>
      <c r="AZ21" s="9">
        <v>75</v>
      </c>
      <c r="BA21" s="9">
        <v>75</v>
      </c>
      <c r="BB21" s="9">
        <v>78</v>
      </c>
      <c r="BC21" s="9">
        <v>67</v>
      </c>
      <c r="BD21" s="9">
        <v>67</v>
      </c>
      <c r="BE21" s="9">
        <v>67</v>
      </c>
      <c r="BF21" s="9">
        <v>67</v>
      </c>
      <c r="BG21" s="11">
        <v>67</v>
      </c>
      <c r="BH21" s="11">
        <v>66</v>
      </c>
      <c r="BI21" s="11">
        <v>66</v>
      </c>
      <c r="BJ21" s="11">
        <v>65</v>
      </c>
      <c r="BK21" s="11">
        <v>66</v>
      </c>
      <c r="BL21" s="11">
        <v>66</v>
      </c>
      <c r="BM21" s="11">
        <v>63</v>
      </c>
      <c r="BN21" s="11">
        <v>63</v>
      </c>
      <c r="BO21" s="11">
        <v>62</v>
      </c>
      <c r="BP21" s="11">
        <v>62</v>
      </c>
    </row>
    <row r="22" spans="1:70" s="13" customFormat="1" x14ac:dyDescent="0.25">
      <c r="A22" s="1" t="s">
        <v>64</v>
      </c>
      <c r="B22" s="12"/>
      <c r="C22" s="12"/>
      <c r="D22" s="33"/>
      <c r="E22" s="12"/>
      <c r="F22" s="12"/>
      <c r="G22" s="12"/>
      <c r="H22" s="12"/>
      <c r="I22" s="12"/>
      <c r="J22" s="33"/>
      <c r="K22" s="12"/>
      <c r="L22" s="12"/>
      <c r="M22" s="12"/>
      <c r="N22" s="12"/>
      <c r="O22" s="12"/>
      <c r="P22" s="33"/>
      <c r="Q22" s="12"/>
      <c r="R22" s="12"/>
      <c r="S22" s="33"/>
      <c r="T22" s="12"/>
      <c r="U22" s="12"/>
      <c r="V22" s="12"/>
      <c r="W22" s="33"/>
      <c r="X22" s="12"/>
      <c r="Y22" s="12"/>
      <c r="Z22" s="12"/>
      <c r="AA22" s="12"/>
      <c r="AB22" s="12"/>
      <c r="AC22" s="12"/>
      <c r="AD22" s="12"/>
      <c r="AE22" s="12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</row>
    <row r="23" spans="1:70" s="19" customFormat="1" x14ac:dyDescent="0.25">
      <c r="A23" s="1" t="s">
        <v>60</v>
      </c>
      <c r="B23" s="16"/>
      <c r="C23" s="16"/>
      <c r="D23" s="34"/>
      <c r="E23" s="16"/>
      <c r="F23" s="16"/>
      <c r="G23" s="16"/>
      <c r="H23" s="16"/>
      <c r="I23" s="16"/>
      <c r="J23" s="34"/>
      <c r="K23" s="16"/>
      <c r="L23" s="16"/>
      <c r="M23" s="16"/>
      <c r="N23" s="16"/>
      <c r="O23" s="16"/>
      <c r="P23" s="34"/>
      <c r="Q23" s="16"/>
      <c r="R23" s="16"/>
      <c r="S23" s="34"/>
      <c r="T23" s="16"/>
      <c r="U23" s="16"/>
      <c r="V23" s="16"/>
      <c r="W23" s="34"/>
      <c r="X23" s="16"/>
      <c r="Y23" s="16"/>
      <c r="Z23" s="16"/>
      <c r="AA23" s="16"/>
      <c r="AB23" s="16"/>
      <c r="AC23" s="16"/>
      <c r="AD23" s="16"/>
      <c r="AE23" s="16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>
        <v>11</v>
      </c>
      <c r="AU23" s="18">
        <v>11</v>
      </c>
      <c r="AV23" s="18">
        <v>14</v>
      </c>
      <c r="AW23" s="18">
        <v>17</v>
      </c>
      <c r="AX23" s="18">
        <v>20</v>
      </c>
      <c r="AY23" s="18">
        <v>20</v>
      </c>
      <c r="AZ23" s="18">
        <v>18</v>
      </c>
      <c r="BA23" s="18">
        <v>18</v>
      </c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1:70" s="21" customFormat="1" x14ac:dyDescent="0.25">
      <c r="A24" s="20" t="s">
        <v>68</v>
      </c>
      <c r="D24" s="42"/>
      <c r="J24" s="42"/>
      <c r="P24" s="42"/>
      <c r="S24" s="42"/>
      <c r="W24" s="42"/>
      <c r="AB24" s="38">
        <f t="shared" ref="AB24:BI24" si="14">SUM(AB21:AB23)</f>
        <v>3</v>
      </c>
      <c r="AC24" s="38">
        <f t="shared" si="14"/>
        <v>3</v>
      </c>
      <c r="AD24" s="38">
        <f t="shared" si="14"/>
        <v>3</v>
      </c>
      <c r="AE24" s="38">
        <f t="shared" si="14"/>
        <v>2</v>
      </c>
      <c r="AF24" s="38">
        <f t="shared" si="14"/>
        <v>2</v>
      </c>
      <c r="AG24" s="38">
        <f t="shared" si="14"/>
        <v>2</v>
      </c>
      <c r="AH24" s="38">
        <f t="shared" si="14"/>
        <v>2</v>
      </c>
      <c r="AI24" s="38">
        <f t="shared" si="14"/>
        <v>3</v>
      </c>
      <c r="AJ24" s="38">
        <f t="shared" si="14"/>
        <v>2</v>
      </c>
      <c r="AK24" s="38">
        <f t="shared" si="14"/>
        <v>5</v>
      </c>
      <c r="AL24" s="38">
        <f t="shared" si="14"/>
        <v>21</v>
      </c>
      <c r="AM24" s="38">
        <f t="shared" si="14"/>
        <v>68</v>
      </c>
      <c r="AN24" s="38">
        <f t="shared" si="14"/>
        <v>98</v>
      </c>
      <c r="AO24" s="38">
        <f t="shared" si="14"/>
        <v>96</v>
      </c>
      <c r="AP24" s="38">
        <f t="shared" si="14"/>
        <v>96</v>
      </c>
      <c r="AQ24" s="38">
        <f t="shared" si="14"/>
        <v>96</v>
      </c>
      <c r="AR24" s="38">
        <f t="shared" si="14"/>
        <v>96</v>
      </c>
      <c r="AS24" s="38">
        <f t="shared" si="14"/>
        <v>95</v>
      </c>
      <c r="AT24" s="38">
        <f t="shared" si="14"/>
        <v>95</v>
      </c>
      <c r="AU24" s="38">
        <f t="shared" si="14"/>
        <v>95</v>
      </c>
      <c r="AV24" s="38">
        <f t="shared" si="14"/>
        <v>95</v>
      </c>
      <c r="AW24" s="38">
        <f t="shared" si="14"/>
        <v>94</v>
      </c>
      <c r="AX24" s="38">
        <f t="shared" si="14"/>
        <v>93</v>
      </c>
      <c r="AY24" s="38">
        <f t="shared" si="14"/>
        <v>93</v>
      </c>
      <c r="AZ24" s="38">
        <f t="shared" si="14"/>
        <v>93</v>
      </c>
      <c r="BA24" s="38">
        <f t="shared" si="14"/>
        <v>93</v>
      </c>
      <c r="BB24" s="38">
        <f t="shared" si="14"/>
        <v>78</v>
      </c>
      <c r="BC24" s="38">
        <f t="shared" si="14"/>
        <v>67</v>
      </c>
      <c r="BD24" s="38">
        <f t="shared" si="14"/>
        <v>67</v>
      </c>
      <c r="BE24" s="38">
        <f t="shared" si="14"/>
        <v>67</v>
      </c>
      <c r="BF24" s="38">
        <f t="shared" si="14"/>
        <v>67</v>
      </c>
      <c r="BG24" s="38">
        <f t="shared" si="14"/>
        <v>67</v>
      </c>
      <c r="BH24" s="38">
        <f t="shared" si="14"/>
        <v>66</v>
      </c>
      <c r="BI24" s="38">
        <f t="shared" si="14"/>
        <v>66</v>
      </c>
      <c r="BJ24" s="38">
        <v>65</v>
      </c>
      <c r="BK24" s="38">
        <v>66</v>
      </c>
      <c r="BL24" s="38">
        <v>66</v>
      </c>
      <c r="BM24" s="38">
        <v>63</v>
      </c>
      <c r="BN24" s="38">
        <v>63</v>
      </c>
      <c r="BO24" s="38">
        <v>62</v>
      </c>
      <c r="BP24" s="38">
        <v>62</v>
      </c>
      <c r="BR24" s="11"/>
    </row>
    <row r="25" spans="1:70" s="19" customFormat="1" x14ac:dyDescent="0.25">
      <c r="A25" s="8" t="s">
        <v>89</v>
      </c>
      <c r="B25" s="16"/>
      <c r="C25" s="16"/>
      <c r="D25" s="34"/>
      <c r="E25" s="16"/>
      <c r="F25" s="16"/>
      <c r="G25" s="16"/>
      <c r="H25" s="16"/>
      <c r="I25" s="16"/>
      <c r="J25" s="34"/>
      <c r="K25" s="16"/>
      <c r="L25" s="16"/>
      <c r="M25" s="16"/>
      <c r="N25" s="16"/>
      <c r="O25" s="16"/>
      <c r="P25" s="34"/>
      <c r="Q25" s="16"/>
      <c r="R25" s="16"/>
      <c r="S25" s="34"/>
      <c r="T25" s="16"/>
      <c r="U25" s="16"/>
      <c r="V25" s="16"/>
      <c r="W25" s="34"/>
      <c r="X25" s="16"/>
      <c r="Y25" s="16"/>
      <c r="Z25" s="16"/>
      <c r="AA25" s="16"/>
      <c r="AB25" s="16"/>
      <c r="AC25" s="16"/>
      <c r="AD25" s="16"/>
      <c r="AE25" s="16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1:70" s="11" customFormat="1" x14ac:dyDescent="0.25">
      <c r="A26" s="1" t="s">
        <v>67</v>
      </c>
      <c r="B26" s="8"/>
      <c r="C26" s="8"/>
      <c r="D26" s="29"/>
      <c r="E26" s="8"/>
      <c r="F26" s="8"/>
      <c r="G26" s="8"/>
      <c r="H26" s="8"/>
      <c r="I26" s="8"/>
      <c r="J26" s="29"/>
      <c r="K26" s="8"/>
      <c r="L26" s="8"/>
      <c r="M26" s="8"/>
      <c r="N26" s="8"/>
      <c r="O26" s="8"/>
      <c r="P26" s="29"/>
      <c r="Q26" s="8"/>
      <c r="R26" s="8"/>
      <c r="S26" s="29"/>
      <c r="T26" s="8"/>
      <c r="U26" s="8"/>
      <c r="V26" s="8"/>
      <c r="W26" s="29"/>
      <c r="X26" s="8"/>
      <c r="Y26" s="8"/>
      <c r="Z26" s="8"/>
      <c r="AA26" s="8"/>
      <c r="AB26" s="8"/>
      <c r="AC26" s="8"/>
      <c r="AD26" s="8"/>
      <c r="AE26" s="8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>
        <v>1</v>
      </c>
      <c r="AQ26" s="9">
        <v>3</v>
      </c>
      <c r="AR26" s="9">
        <v>4</v>
      </c>
      <c r="AS26" s="9">
        <v>6</v>
      </c>
      <c r="AT26" s="9">
        <v>9</v>
      </c>
      <c r="AU26" s="9">
        <v>14</v>
      </c>
      <c r="AV26" s="9">
        <v>19</v>
      </c>
      <c r="AW26" s="9">
        <v>20</v>
      </c>
      <c r="AX26" s="9">
        <v>21</v>
      </c>
      <c r="AY26" s="9">
        <v>21</v>
      </c>
      <c r="AZ26" s="9">
        <v>21</v>
      </c>
      <c r="BA26" s="9">
        <v>21</v>
      </c>
      <c r="BB26" s="9">
        <v>21</v>
      </c>
      <c r="BC26" s="9">
        <v>21</v>
      </c>
      <c r="BD26" s="9">
        <v>21</v>
      </c>
      <c r="BE26" s="9">
        <v>21</v>
      </c>
      <c r="BF26" s="9">
        <v>20</v>
      </c>
      <c r="BG26" s="11">
        <v>21</v>
      </c>
      <c r="BH26" s="11">
        <v>20</v>
      </c>
      <c r="BI26" s="11">
        <v>20</v>
      </c>
      <c r="BJ26" s="11">
        <v>20</v>
      </c>
      <c r="BK26" s="11">
        <v>20</v>
      </c>
      <c r="BL26" s="11">
        <v>20</v>
      </c>
      <c r="BM26" s="11">
        <v>20</v>
      </c>
      <c r="BN26" s="11">
        <v>20</v>
      </c>
      <c r="BO26" s="11">
        <v>20</v>
      </c>
      <c r="BP26" s="11">
        <v>20</v>
      </c>
    </row>
    <row r="27" spans="1:70" s="11" customFormat="1" x14ac:dyDescent="0.25">
      <c r="A27" s="1" t="s">
        <v>64</v>
      </c>
      <c r="B27" s="8"/>
      <c r="C27" s="8"/>
      <c r="D27" s="29"/>
      <c r="E27" s="8"/>
      <c r="F27" s="8"/>
      <c r="G27" s="8"/>
      <c r="H27" s="8"/>
      <c r="I27" s="8"/>
      <c r="J27" s="29"/>
      <c r="K27" s="8"/>
      <c r="L27" s="8"/>
      <c r="M27" s="8"/>
      <c r="N27" s="8"/>
      <c r="O27" s="8"/>
      <c r="P27" s="29"/>
      <c r="Q27" s="8"/>
      <c r="R27" s="8"/>
      <c r="S27" s="29"/>
      <c r="T27" s="8"/>
      <c r="U27" s="8"/>
      <c r="V27" s="8"/>
      <c r="W27" s="29"/>
      <c r="X27" s="8"/>
      <c r="Y27" s="8"/>
      <c r="Z27" s="8"/>
      <c r="AA27" s="8"/>
      <c r="AB27" s="8"/>
      <c r="AC27" s="8"/>
      <c r="AD27" s="8"/>
      <c r="AE27" s="8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70" s="11" customFormat="1" x14ac:dyDescent="0.25">
      <c r="A28" s="1" t="s">
        <v>60</v>
      </c>
      <c r="B28" s="8"/>
      <c r="C28" s="8"/>
      <c r="D28" s="29"/>
      <c r="E28" s="8"/>
      <c r="F28" s="8"/>
      <c r="G28" s="8"/>
      <c r="H28" s="8"/>
      <c r="I28" s="8"/>
      <c r="J28" s="29"/>
      <c r="K28" s="8"/>
      <c r="L28" s="8"/>
      <c r="M28" s="8"/>
      <c r="N28" s="8"/>
      <c r="O28" s="8"/>
      <c r="P28" s="29"/>
      <c r="Q28" s="8"/>
      <c r="R28" s="8"/>
      <c r="S28" s="29"/>
      <c r="T28" s="8"/>
      <c r="U28" s="8"/>
      <c r="V28" s="8"/>
      <c r="W28" s="29"/>
      <c r="X28" s="8"/>
      <c r="Y28" s="8"/>
      <c r="Z28" s="8"/>
      <c r="AA28" s="8"/>
      <c r="AB28" s="8"/>
      <c r="AC28" s="8"/>
      <c r="AD28" s="8"/>
      <c r="AE28" s="8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spans="1:70" s="8" customFormat="1" x14ac:dyDescent="0.25">
      <c r="A29" s="6" t="s">
        <v>68</v>
      </c>
      <c r="D29" s="29"/>
      <c r="J29" s="29"/>
      <c r="P29" s="29"/>
      <c r="S29" s="29"/>
      <c r="W29" s="29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38">
        <f t="shared" ref="AP29:BJ29" si="15">SUM(AP26:AP28)</f>
        <v>1</v>
      </c>
      <c r="AQ29" s="38">
        <f t="shared" si="15"/>
        <v>3</v>
      </c>
      <c r="AR29" s="38">
        <f t="shared" si="15"/>
        <v>4</v>
      </c>
      <c r="AS29" s="38">
        <f t="shared" si="15"/>
        <v>6</v>
      </c>
      <c r="AT29" s="38">
        <f t="shared" si="15"/>
        <v>9</v>
      </c>
      <c r="AU29" s="38">
        <f t="shared" si="15"/>
        <v>14</v>
      </c>
      <c r="AV29" s="38">
        <f t="shared" si="15"/>
        <v>19</v>
      </c>
      <c r="AW29" s="38">
        <f t="shared" si="15"/>
        <v>20</v>
      </c>
      <c r="AX29" s="38">
        <f t="shared" si="15"/>
        <v>21</v>
      </c>
      <c r="AY29" s="38">
        <f t="shared" si="15"/>
        <v>21</v>
      </c>
      <c r="AZ29" s="38">
        <f t="shared" si="15"/>
        <v>21</v>
      </c>
      <c r="BA29" s="38">
        <f t="shared" si="15"/>
        <v>21</v>
      </c>
      <c r="BB29" s="38">
        <f t="shared" si="15"/>
        <v>21</v>
      </c>
      <c r="BC29" s="38">
        <f t="shared" si="15"/>
        <v>21</v>
      </c>
      <c r="BD29" s="38">
        <f t="shared" si="15"/>
        <v>21</v>
      </c>
      <c r="BE29" s="38">
        <f t="shared" si="15"/>
        <v>21</v>
      </c>
      <c r="BF29" s="38">
        <f t="shared" si="15"/>
        <v>20</v>
      </c>
      <c r="BG29" s="38">
        <f t="shared" si="15"/>
        <v>21</v>
      </c>
      <c r="BH29" s="38">
        <f t="shared" si="15"/>
        <v>20</v>
      </c>
      <c r="BI29" s="38">
        <f t="shared" si="15"/>
        <v>20</v>
      </c>
      <c r="BJ29" s="38">
        <f t="shared" si="15"/>
        <v>20</v>
      </c>
      <c r="BK29" s="77">
        <v>20</v>
      </c>
      <c r="BL29" s="77">
        <v>20</v>
      </c>
      <c r="BM29" s="77">
        <v>20</v>
      </c>
      <c r="BN29" s="77">
        <v>20</v>
      </c>
      <c r="BO29" s="77">
        <v>20</v>
      </c>
      <c r="BP29" s="77">
        <v>20</v>
      </c>
    </row>
    <row r="30" spans="1:70" s="11" customFormat="1" x14ac:dyDescent="0.25">
      <c r="A30" s="8" t="s">
        <v>160</v>
      </c>
      <c r="B30" s="8"/>
      <c r="C30" s="8"/>
      <c r="D30" s="29"/>
      <c r="E30" s="8"/>
      <c r="F30" s="8"/>
      <c r="G30" s="8"/>
      <c r="H30" s="8"/>
      <c r="I30" s="8"/>
      <c r="J30" s="29"/>
      <c r="K30" s="8"/>
      <c r="L30" s="8"/>
      <c r="M30" s="8"/>
      <c r="N30" s="8"/>
      <c r="O30" s="8"/>
      <c r="P30" s="29"/>
      <c r="Q30" s="8"/>
      <c r="R30" s="8"/>
      <c r="S30" s="29"/>
      <c r="T30" s="8"/>
      <c r="U30" s="8"/>
      <c r="V30" s="8"/>
      <c r="W30" s="29"/>
      <c r="X30" s="8"/>
      <c r="Y30" s="8"/>
      <c r="Z30" s="8"/>
      <c r="AA30" s="8"/>
      <c r="AB30" s="8"/>
      <c r="AC30" s="8"/>
      <c r="AD30" s="8"/>
      <c r="AE30" s="8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spans="1:70" s="11" customFormat="1" x14ac:dyDescent="0.25">
      <c r="A31" s="1" t="s">
        <v>67</v>
      </c>
      <c r="B31" s="9">
        <v>43</v>
      </c>
      <c r="C31" s="9">
        <v>32</v>
      </c>
      <c r="D31" s="10">
        <v>29</v>
      </c>
      <c r="E31" s="9">
        <v>30</v>
      </c>
      <c r="F31" s="10">
        <v>28</v>
      </c>
      <c r="G31" s="10">
        <v>24</v>
      </c>
      <c r="H31" s="9">
        <v>25</v>
      </c>
      <c r="I31" s="10">
        <v>20</v>
      </c>
      <c r="J31" s="10">
        <v>15</v>
      </c>
      <c r="K31" s="10">
        <v>2</v>
      </c>
      <c r="L31" s="10"/>
      <c r="M31" s="10"/>
      <c r="N31" s="10"/>
      <c r="O31" s="10"/>
      <c r="P31" s="10"/>
      <c r="Q31" s="10"/>
      <c r="R31" s="26"/>
      <c r="S31" s="26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spans="1:70" s="11" customFormat="1" x14ac:dyDescent="0.25">
      <c r="A32" s="1" t="s">
        <v>64</v>
      </c>
      <c r="B32" s="9"/>
      <c r="C32" s="9"/>
      <c r="D32" s="10"/>
      <c r="E32" s="9"/>
      <c r="F32" s="10"/>
      <c r="G32" s="10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26"/>
      <c r="S32" s="26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spans="1:66" s="11" customFormat="1" x14ac:dyDescent="0.25">
      <c r="A33" s="1" t="s">
        <v>60</v>
      </c>
      <c r="B33" s="9"/>
      <c r="C33" s="9"/>
      <c r="D33" s="10"/>
      <c r="E33" s="9"/>
      <c r="F33" s="10"/>
      <c r="G33" s="10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26"/>
      <c r="S33" s="26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1:66" s="8" customFormat="1" x14ac:dyDescent="0.25">
      <c r="A34" s="6" t="s">
        <v>68</v>
      </c>
      <c r="B34" s="38">
        <f t="shared" ref="B34:K34" si="16">SUM(B31:B33)</f>
        <v>43</v>
      </c>
      <c r="C34" s="38">
        <f t="shared" si="16"/>
        <v>32</v>
      </c>
      <c r="D34" s="36">
        <f t="shared" si="16"/>
        <v>29</v>
      </c>
      <c r="E34" s="38">
        <f t="shared" si="16"/>
        <v>30</v>
      </c>
      <c r="F34" s="36">
        <f t="shared" si="16"/>
        <v>28</v>
      </c>
      <c r="G34" s="36">
        <f t="shared" si="16"/>
        <v>24</v>
      </c>
      <c r="H34" s="38">
        <f t="shared" si="16"/>
        <v>25</v>
      </c>
      <c r="I34" s="36">
        <f t="shared" si="16"/>
        <v>20</v>
      </c>
      <c r="J34" s="36">
        <f t="shared" si="16"/>
        <v>15</v>
      </c>
      <c r="K34" s="36">
        <f t="shared" si="16"/>
        <v>2</v>
      </c>
      <c r="L34" s="36"/>
      <c r="M34" s="36"/>
      <c r="N34" s="36"/>
      <c r="O34" s="36"/>
      <c r="P34" s="36"/>
      <c r="Q34" s="36"/>
      <c r="R34" s="42"/>
      <c r="S34" s="42"/>
      <c r="T34" s="36"/>
      <c r="U34" s="36"/>
      <c r="V34" s="36"/>
      <c r="W34" s="36"/>
      <c r="X34" s="36"/>
      <c r="Y34" s="68"/>
      <c r="Z34" s="68"/>
      <c r="AA34" s="68"/>
      <c r="AB34" s="68"/>
      <c r="AC34" s="68"/>
      <c r="AD34" s="68"/>
      <c r="AE34" s="68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</row>
    <row r="35" spans="1:66" s="11" customFormat="1" x14ac:dyDescent="0.25">
      <c r="A35" s="8" t="s">
        <v>161</v>
      </c>
      <c r="B35" s="9"/>
      <c r="C35" s="9"/>
      <c r="D35" s="10"/>
      <c r="E35" s="9"/>
      <c r="F35" s="10"/>
      <c r="G35" s="10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26"/>
      <c r="S35" s="26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</row>
    <row r="36" spans="1:66" s="11" customFormat="1" x14ac:dyDescent="0.25">
      <c r="A36" s="1" t="s">
        <v>67</v>
      </c>
      <c r="B36" s="9">
        <v>7</v>
      </c>
      <c r="C36" s="9">
        <v>12</v>
      </c>
      <c r="D36" s="10">
        <v>8</v>
      </c>
      <c r="E36" s="9">
        <v>8</v>
      </c>
      <c r="F36" s="10">
        <v>6</v>
      </c>
      <c r="G36" s="10">
        <v>6</v>
      </c>
      <c r="H36" s="9">
        <v>7</v>
      </c>
      <c r="I36" s="10">
        <v>5</v>
      </c>
      <c r="J36" s="10">
        <v>1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1:66" s="11" customFormat="1" x14ac:dyDescent="0.25">
      <c r="A37" s="1" t="s">
        <v>64</v>
      </c>
      <c r="B37" s="9"/>
      <c r="C37" s="9"/>
      <c r="D37" s="10"/>
      <c r="E37" s="9"/>
      <c r="F37" s="10"/>
      <c r="G37" s="10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</row>
    <row r="38" spans="1:66" s="19" customFormat="1" x14ac:dyDescent="0.25">
      <c r="A38" s="1" t="s">
        <v>60</v>
      </c>
      <c r="D38" s="28"/>
      <c r="H38" s="18">
        <v>89</v>
      </c>
      <c r="I38" s="17"/>
      <c r="J38" s="17"/>
      <c r="K38" s="17"/>
      <c r="L38" s="17"/>
      <c r="M38" s="17"/>
      <c r="N38" s="17"/>
      <c r="O38" s="17"/>
      <c r="P38" s="28"/>
      <c r="Q38" s="28"/>
      <c r="R38" s="28"/>
      <c r="S38" s="17"/>
      <c r="T38" s="17"/>
      <c r="U38" s="17"/>
      <c r="V38" s="17"/>
      <c r="W38" s="17"/>
      <c r="X38" s="17"/>
      <c r="Y38" s="17"/>
      <c r="Z38" s="17"/>
      <c r="AA38" s="16"/>
      <c r="AB38" s="16"/>
      <c r="AC38" s="16"/>
      <c r="AD38" s="16"/>
      <c r="AE38" s="16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</row>
    <row r="39" spans="1:66" s="16" customFormat="1" x14ac:dyDescent="0.25">
      <c r="A39" s="6" t="s">
        <v>68</v>
      </c>
      <c r="B39" s="38">
        <f t="shared" ref="B39:J39" si="17">SUM(B36:B38)</f>
        <v>7</v>
      </c>
      <c r="C39" s="38">
        <f t="shared" si="17"/>
        <v>12</v>
      </c>
      <c r="D39" s="36">
        <f t="shared" si="17"/>
        <v>8</v>
      </c>
      <c r="E39" s="38">
        <f t="shared" si="17"/>
        <v>8</v>
      </c>
      <c r="F39" s="38">
        <f t="shared" si="17"/>
        <v>6</v>
      </c>
      <c r="G39" s="38">
        <f t="shared" si="17"/>
        <v>6</v>
      </c>
      <c r="H39" s="38">
        <f t="shared" si="17"/>
        <v>96</v>
      </c>
      <c r="I39" s="36">
        <f t="shared" si="17"/>
        <v>5</v>
      </c>
      <c r="J39" s="36">
        <f t="shared" si="17"/>
        <v>1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69"/>
      <c r="Z39" s="69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</row>
    <row r="40" spans="1:66" s="19" customFormat="1" x14ac:dyDescent="0.25">
      <c r="A40" s="8" t="s">
        <v>162</v>
      </c>
      <c r="D40" s="28"/>
      <c r="H40" s="18"/>
      <c r="I40" s="17"/>
      <c r="J40" s="17"/>
      <c r="K40" s="17"/>
      <c r="L40" s="17"/>
      <c r="M40" s="17"/>
      <c r="N40" s="17"/>
      <c r="O40" s="17"/>
      <c r="P40" s="28"/>
      <c r="Q40" s="28"/>
      <c r="R40" s="28"/>
      <c r="S40" s="17"/>
      <c r="T40" s="17"/>
      <c r="U40" s="17"/>
      <c r="V40" s="17"/>
      <c r="W40" s="17"/>
      <c r="X40" s="17"/>
      <c r="Y40" s="17"/>
      <c r="Z40" s="17"/>
      <c r="AA40" s="16"/>
      <c r="AB40" s="16"/>
      <c r="AC40" s="16"/>
      <c r="AD40" s="16"/>
      <c r="AE40" s="16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</row>
    <row r="41" spans="1:66" s="11" customFormat="1" x14ac:dyDescent="0.25">
      <c r="A41" s="1" t="s">
        <v>67</v>
      </c>
      <c r="B41" s="9">
        <v>77</v>
      </c>
      <c r="C41" s="9">
        <v>434</v>
      </c>
      <c r="D41" s="10">
        <v>412</v>
      </c>
      <c r="E41" s="9">
        <v>354</v>
      </c>
      <c r="F41" s="10">
        <v>280</v>
      </c>
      <c r="G41" s="10">
        <v>248</v>
      </c>
      <c r="H41" s="9">
        <v>178</v>
      </c>
      <c r="I41" s="10">
        <v>45</v>
      </c>
      <c r="J41" s="10">
        <v>17</v>
      </c>
      <c r="K41" s="10">
        <v>11</v>
      </c>
      <c r="L41" s="10">
        <v>10</v>
      </c>
      <c r="M41" s="10">
        <v>5</v>
      </c>
      <c r="N41" s="10">
        <v>22</v>
      </c>
      <c r="O41" s="10">
        <v>29</v>
      </c>
      <c r="P41" s="26">
        <v>25</v>
      </c>
      <c r="Q41" s="26">
        <v>37</v>
      </c>
      <c r="R41" s="26">
        <v>1</v>
      </c>
      <c r="S41" s="10">
        <v>0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/>
      <c r="AA41" s="10"/>
      <c r="AB41" s="10"/>
      <c r="AC41" s="10"/>
      <c r="AD41" s="10"/>
      <c r="AE41" s="10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</row>
    <row r="42" spans="1:66" s="13" customFormat="1" x14ac:dyDescent="0.25">
      <c r="A42" s="1" t="s">
        <v>64</v>
      </c>
      <c r="B42" s="14">
        <v>89</v>
      </c>
      <c r="C42" s="14">
        <v>0</v>
      </c>
      <c r="D42" s="27">
        <v>1</v>
      </c>
      <c r="E42" s="27">
        <v>9</v>
      </c>
      <c r="F42" s="27">
        <v>12</v>
      </c>
      <c r="G42" s="27">
        <v>23</v>
      </c>
      <c r="H42" s="14">
        <v>79</v>
      </c>
      <c r="I42" s="27">
        <v>3</v>
      </c>
      <c r="J42" s="33"/>
      <c r="K42" s="12"/>
      <c r="L42" s="12"/>
      <c r="M42" s="12"/>
      <c r="N42" s="12"/>
      <c r="O42" s="12"/>
      <c r="P42" s="33"/>
      <c r="Q42" s="12"/>
      <c r="R42" s="12"/>
      <c r="S42" s="33"/>
      <c r="T42" s="12"/>
      <c r="U42" s="12"/>
      <c r="V42" s="12"/>
      <c r="W42" s="33"/>
      <c r="X42" s="12"/>
      <c r="Y42" s="12"/>
      <c r="Z42" s="12"/>
      <c r="AA42" s="12"/>
      <c r="AB42" s="12"/>
      <c r="AC42" s="12"/>
      <c r="AD42" s="12"/>
      <c r="AE42" s="12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</row>
    <row r="43" spans="1:66" s="19" customFormat="1" x14ac:dyDescent="0.25">
      <c r="A43" s="1" t="s">
        <v>60</v>
      </c>
      <c r="B43" s="18">
        <v>198</v>
      </c>
      <c r="C43" s="18">
        <v>8</v>
      </c>
      <c r="D43" s="17">
        <f>+(C43+E43)/2</f>
        <v>20</v>
      </c>
      <c r="E43" s="17">
        <v>32</v>
      </c>
      <c r="F43" s="17">
        <v>62</v>
      </c>
      <c r="G43" s="17">
        <v>0</v>
      </c>
      <c r="H43" s="16">
        <v>0</v>
      </c>
      <c r="I43" s="17">
        <v>52</v>
      </c>
      <c r="J43" s="17">
        <v>14</v>
      </c>
      <c r="K43" s="17">
        <v>13</v>
      </c>
      <c r="L43" s="16"/>
      <c r="M43" s="16"/>
      <c r="N43" s="16"/>
      <c r="O43" s="16"/>
      <c r="P43" s="34"/>
      <c r="Q43" s="16"/>
      <c r="R43" s="16"/>
      <c r="S43" s="34"/>
      <c r="T43" s="16"/>
      <c r="U43" s="16"/>
      <c r="V43" s="16"/>
      <c r="W43" s="34"/>
      <c r="X43" s="16"/>
      <c r="Y43" s="16"/>
      <c r="Z43" s="16"/>
      <c r="AA43" s="16"/>
      <c r="AB43" s="16"/>
      <c r="AC43" s="16"/>
      <c r="AD43" s="16"/>
      <c r="AE43" s="16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</row>
    <row r="44" spans="1:66" s="16" customFormat="1" x14ac:dyDescent="0.25">
      <c r="A44" s="6" t="s">
        <v>68</v>
      </c>
      <c r="B44" s="38">
        <f t="shared" ref="B44:Y44" si="18">SUM(B41:B43)</f>
        <v>364</v>
      </c>
      <c r="C44" s="38">
        <f t="shared" si="18"/>
        <v>442</v>
      </c>
      <c r="D44" s="36">
        <f t="shared" si="18"/>
        <v>433</v>
      </c>
      <c r="E44" s="36">
        <f t="shared" si="18"/>
        <v>395</v>
      </c>
      <c r="F44" s="36">
        <f t="shared" si="18"/>
        <v>354</v>
      </c>
      <c r="G44" s="36">
        <f t="shared" si="18"/>
        <v>271</v>
      </c>
      <c r="H44" s="38">
        <f t="shared" si="18"/>
        <v>257</v>
      </c>
      <c r="I44" s="36">
        <f t="shared" si="18"/>
        <v>100</v>
      </c>
      <c r="J44" s="36">
        <f t="shared" si="18"/>
        <v>31</v>
      </c>
      <c r="K44" s="36">
        <f t="shared" si="18"/>
        <v>24</v>
      </c>
      <c r="L44" s="38">
        <f t="shared" si="18"/>
        <v>10</v>
      </c>
      <c r="M44" s="38">
        <f t="shared" si="18"/>
        <v>5</v>
      </c>
      <c r="N44" s="38">
        <f t="shared" si="18"/>
        <v>22</v>
      </c>
      <c r="O44" s="38">
        <f t="shared" si="18"/>
        <v>29</v>
      </c>
      <c r="P44" s="42">
        <f t="shared" si="18"/>
        <v>25</v>
      </c>
      <c r="Q44" s="21">
        <f t="shared" si="18"/>
        <v>37</v>
      </c>
      <c r="R44" s="21">
        <f t="shared" si="18"/>
        <v>1</v>
      </c>
      <c r="S44" s="36">
        <f t="shared" si="18"/>
        <v>0</v>
      </c>
      <c r="T44" s="38">
        <f t="shared" si="18"/>
        <v>1</v>
      </c>
      <c r="U44" s="38">
        <f t="shared" si="18"/>
        <v>1</v>
      </c>
      <c r="V44" s="38">
        <f t="shared" si="18"/>
        <v>1</v>
      </c>
      <c r="W44" s="36">
        <f t="shared" si="18"/>
        <v>1</v>
      </c>
      <c r="X44" s="38">
        <f t="shared" si="18"/>
        <v>1</v>
      </c>
      <c r="Y44" s="38">
        <f t="shared" si="18"/>
        <v>1</v>
      </c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</row>
    <row r="45" spans="1:66" s="19" customFormat="1" x14ac:dyDescent="0.25">
      <c r="A45" s="8" t="s">
        <v>163</v>
      </c>
      <c r="B45" s="18"/>
      <c r="C45" s="18"/>
      <c r="D45" s="17"/>
      <c r="E45" s="17"/>
      <c r="F45" s="17"/>
      <c r="G45" s="17"/>
      <c r="H45" s="16"/>
      <c r="I45" s="17"/>
      <c r="J45" s="17"/>
      <c r="K45" s="17"/>
      <c r="L45" s="16"/>
      <c r="M45" s="16"/>
      <c r="N45" s="16"/>
      <c r="O45" s="16"/>
      <c r="P45" s="34"/>
      <c r="Q45" s="16"/>
      <c r="R45" s="16"/>
      <c r="S45" s="34"/>
      <c r="T45" s="16"/>
      <c r="U45" s="16"/>
      <c r="V45" s="16"/>
      <c r="W45" s="34"/>
      <c r="X45" s="16"/>
      <c r="Y45" s="16"/>
      <c r="Z45" s="16"/>
      <c r="AA45" s="16"/>
      <c r="AB45" s="16"/>
      <c r="AC45" s="16"/>
      <c r="AD45" s="16"/>
      <c r="AE45" s="16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</row>
    <row r="46" spans="1:66" s="11" customFormat="1" x14ac:dyDescent="0.25">
      <c r="A46" s="1" t="s">
        <v>67</v>
      </c>
      <c r="B46" s="9">
        <v>433</v>
      </c>
      <c r="C46" s="9">
        <v>518</v>
      </c>
      <c r="D46" s="10">
        <v>680</v>
      </c>
      <c r="E46" s="9">
        <v>386</v>
      </c>
      <c r="F46" s="10">
        <v>223</v>
      </c>
      <c r="G46" s="10">
        <v>82</v>
      </c>
      <c r="H46" s="9">
        <v>18</v>
      </c>
      <c r="I46" s="10">
        <v>5</v>
      </c>
      <c r="J46" s="10">
        <v>2</v>
      </c>
      <c r="K46" s="10">
        <v>1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</row>
    <row r="47" spans="1:66" s="11" customFormat="1" x14ac:dyDescent="0.25">
      <c r="A47" s="1" t="s">
        <v>64</v>
      </c>
      <c r="B47" s="9"/>
      <c r="C47" s="9"/>
      <c r="D47" s="10"/>
      <c r="E47" s="9"/>
      <c r="F47" s="10"/>
      <c r="G47" s="10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</row>
    <row r="48" spans="1:66" s="11" customFormat="1" x14ac:dyDescent="0.25">
      <c r="A48" s="1" t="s">
        <v>60</v>
      </c>
      <c r="B48" s="9"/>
      <c r="C48" s="9"/>
      <c r="D48" s="10"/>
      <c r="E48" s="9"/>
      <c r="F48" s="10"/>
      <c r="G48" s="10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</row>
    <row r="49" spans="1:58" s="8" customFormat="1" x14ac:dyDescent="0.25">
      <c r="A49" s="6" t="s">
        <v>68</v>
      </c>
      <c r="B49" s="38">
        <f t="shared" ref="B49:K49" si="19">SUM(B46:B48)</f>
        <v>433</v>
      </c>
      <c r="C49" s="38">
        <f t="shared" si="19"/>
        <v>518</v>
      </c>
      <c r="D49" s="36">
        <f t="shared" si="19"/>
        <v>680</v>
      </c>
      <c r="E49" s="38">
        <f t="shared" si="19"/>
        <v>386</v>
      </c>
      <c r="F49" s="36">
        <f t="shared" si="19"/>
        <v>223</v>
      </c>
      <c r="G49" s="36">
        <f t="shared" si="19"/>
        <v>82</v>
      </c>
      <c r="H49" s="38">
        <f t="shared" si="19"/>
        <v>18</v>
      </c>
      <c r="I49" s="36">
        <f t="shared" si="19"/>
        <v>5</v>
      </c>
      <c r="J49" s="36">
        <f t="shared" si="19"/>
        <v>2</v>
      </c>
      <c r="K49" s="36">
        <f t="shared" si="19"/>
        <v>1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68"/>
      <c r="Z49" s="68"/>
      <c r="AA49" s="68"/>
      <c r="AB49" s="68"/>
      <c r="AC49" s="68"/>
      <c r="AD49" s="68"/>
      <c r="AE49" s="68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</row>
    <row r="50" spans="1:58" s="11" customFormat="1" x14ac:dyDescent="0.25">
      <c r="A50" s="8" t="s">
        <v>164</v>
      </c>
      <c r="B50" s="9"/>
      <c r="C50" s="9"/>
      <c r="D50" s="10"/>
      <c r="E50" s="9"/>
      <c r="F50" s="10"/>
      <c r="G50" s="10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</row>
    <row r="51" spans="1:58" s="11" customFormat="1" x14ac:dyDescent="0.25">
      <c r="A51" s="1" t="s">
        <v>67</v>
      </c>
      <c r="B51" s="9">
        <v>40</v>
      </c>
      <c r="C51" s="9">
        <v>47</v>
      </c>
      <c r="D51" s="10">
        <v>91</v>
      </c>
      <c r="E51" s="9">
        <v>160</v>
      </c>
      <c r="F51" s="10">
        <v>172</v>
      </c>
      <c r="G51" s="10">
        <v>191</v>
      </c>
      <c r="H51" s="9">
        <v>188</v>
      </c>
      <c r="I51" s="10">
        <v>121</v>
      </c>
      <c r="J51" s="10">
        <v>32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</row>
    <row r="52" spans="1:58" s="11" customFormat="1" x14ac:dyDescent="0.25">
      <c r="A52" s="1" t="s">
        <v>64</v>
      </c>
      <c r="B52" s="9"/>
      <c r="C52" s="9"/>
      <c r="D52" s="10"/>
      <c r="E52" s="9"/>
      <c r="F52" s="10"/>
      <c r="G52" s="10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</row>
    <row r="53" spans="1:58" s="11" customFormat="1" x14ac:dyDescent="0.25">
      <c r="A53" s="1" t="s">
        <v>60</v>
      </c>
      <c r="B53" s="9"/>
      <c r="C53" s="9"/>
      <c r="D53" s="10"/>
      <c r="E53" s="9"/>
      <c r="F53" s="10"/>
      <c r="G53" s="10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</row>
    <row r="54" spans="1:58" s="8" customFormat="1" x14ac:dyDescent="0.25">
      <c r="A54" s="6" t="s">
        <v>68</v>
      </c>
      <c r="B54" s="38">
        <f t="shared" ref="B54:J54" si="20">SUM(B51:B53)</f>
        <v>40</v>
      </c>
      <c r="C54" s="38">
        <f t="shared" si="20"/>
        <v>47</v>
      </c>
      <c r="D54" s="36">
        <f t="shared" si="20"/>
        <v>91</v>
      </c>
      <c r="E54" s="38">
        <f t="shared" si="20"/>
        <v>160</v>
      </c>
      <c r="F54" s="36">
        <f t="shared" si="20"/>
        <v>172</v>
      </c>
      <c r="G54" s="36">
        <f t="shared" si="20"/>
        <v>191</v>
      </c>
      <c r="H54" s="38">
        <f t="shared" si="20"/>
        <v>188</v>
      </c>
      <c r="I54" s="36">
        <f t="shared" si="20"/>
        <v>121</v>
      </c>
      <c r="J54" s="36">
        <f t="shared" si="20"/>
        <v>32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68"/>
      <c r="Z54" s="68"/>
      <c r="AA54" s="68"/>
      <c r="AB54" s="68"/>
      <c r="AC54" s="68"/>
      <c r="AD54" s="68"/>
      <c r="AE54" s="68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</row>
    <row r="55" spans="1:58" s="11" customFormat="1" x14ac:dyDescent="0.25">
      <c r="A55" s="8" t="s">
        <v>165</v>
      </c>
      <c r="B55" s="9"/>
      <c r="C55" s="9"/>
      <c r="D55" s="10"/>
      <c r="E55" s="9"/>
      <c r="F55" s="10"/>
      <c r="G55" s="10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6" spans="1:58" s="11" customFormat="1" x14ac:dyDescent="0.25">
      <c r="A56" s="1" t="s">
        <v>67</v>
      </c>
      <c r="B56" s="9">
        <v>55</v>
      </c>
      <c r="C56" s="9">
        <v>60</v>
      </c>
      <c r="D56" s="10">
        <v>64</v>
      </c>
      <c r="E56" s="9">
        <v>49</v>
      </c>
      <c r="F56" s="10">
        <v>53</v>
      </c>
      <c r="G56" s="10">
        <v>61</v>
      </c>
      <c r="H56" s="9">
        <v>62</v>
      </c>
      <c r="I56" s="10">
        <v>53</v>
      </c>
      <c r="J56" s="10">
        <v>40</v>
      </c>
      <c r="K56" s="10">
        <v>6</v>
      </c>
      <c r="L56" s="10">
        <v>1</v>
      </c>
      <c r="M56" s="10">
        <v>1</v>
      </c>
      <c r="N56" s="10">
        <v>1</v>
      </c>
      <c r="O56" s="10">
        <v>1</v>
      </c>
      <c r="P56" s="10">
        <v>1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10"/>
      <c r="X56" s="10"/>
      <c r="Y56" s="10"/>
      <c r="Z56" s="10"/>
      <c r="AA56" s="10"/>
      <c r="AB56" s="10"/>
      <c r="AC56" s="10"/>
      <c r="AD56" s="10"/>
      <c r="AE56" s="10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</row>
    <row r="57" spans="1:58" s="11" customFormat="1" x14ac:dyDescent="0.25">
      <c r="A57" s="1" t="s">
        <v>64</v>
      </c>
      <c r="B57" s="9"/>
      <c r="C57" s="9"/>
      <c r="D57" s="10"/>
      <c r="E57" s="9"/>
      <c r="F57" s="10"/>
      <c r="G57" s="10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</row>
    <row r="58" spans="1:58" s="11" customFormat="1" x14ac:dyDescent="0.25">
      <c r="A58" s="1" t="s">
        <v>60</v>
      </c>
      <c r="B58" s="9"/>
      <c r="C58" s="9"/>
      <c r="D58" s="10"/>
      <c r="E58" s="9"/>
      <c r="F58" s="10"/>
      <c r="G58" s="10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</row>
    <row r="59" spans="1:58" s="8" customFormat="1" x14ac:dyDescent="0.25">
      <c r="A59" s="6" t="s">
        <v>68</v>
      </c>
      <c r="B59" s="38">
        <f t="shared" ref="B59:V59" si="21">SUM(B56:B58)</f>
        <v>55</v>
      </c>
      <c r="C59" s="38">
        <f t="shared" si="21"/>
        <v>60</v>
      </c>
      <c r="D59" s="36">
        <f t="shared" si="21"/>
        <v>64</v>
      </c>
      <c r="E59" s="38">
        <f t="shared" si="21"/>
        <v>49</v>
      </c>
      <c r="F59" s="36">
        <f t="shared" si="21"/>
        <v>53</v>
      </c>
      <c r="G59" s="36">
        <f t="shared" si="21"/>
        <v>61</v>
      </c>
      <c r="H59" s="38">
        <f t="shared" si="21"/>
        <v>62</v>
      </c>
      <c r="I59" s="36">
        <f t="shared" si="21"/>
        <v>53</v>
      </c>
      <c r="J59" s="36">
        <f t="shared" si="21"/>
        <v>40</v>
      </c>
      <c r="K59" s="36">
        <f t="shared" si="21"/>
        <v>6</v>
      </c>
      <c r="L59" s="36">
        <f t="shared" si="21"/>
        <v>1</v>
      </c>
      <c r="M59" s="36">
        <f t="shared" si="21"/>
        <v>1</v>
      </c>
      <c r="N59" s="36">
        <f t="shared" si="21"/>
        <v>1</v>
      </c>
      <c r="O59" s="36">
        <f t="shared" si="21"/>
        <v>1</v>
      </c>
      <c r="P59" s="36">
        <f t="shared" si="21"/>
        <v>1</v>
      </c>
      <c r="Q59" s="36">
        <f t="shared" si="21"/>
        <v>1</v>
      </c>
      <c r="R59" s="36">
        <f t="shared" si="21"/>
        <v>1</v>
      </c>
      <c r="S59" s="36">
        <f t="shared" si="21"/>
        <v>1</v>
      </c>
      <c r="T59" s="36">
        <f t="shared" si="21"/>
        <v>1</v>
      </c>
      <c r="U59" s="36">
        <f t="shared" si="21"/>
        <v>1</v>
      </c>
      <c r="V59" s="36">
        <f t="shared" si="21"/>
        <v>1</v>
      </c>
      <c r="W59" s="36"/>
      <c r="X59" s="36"/>
      <c r="Y59" s="68"/>
      <c r="Z59" s="68"/>
      <c r="AA59" s="68"/>
      <c r="AB59" s="68"/>
      <c r="AC59" s="68"/>
      <c r="AD59" s="68"/>
      <c r="AE59" s="68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</row>
    <row r="60" spans="1:58" s="11" customFormat="1" x14ac:dyDescent="0.25">
      <c r="A60" s="8" t="s">
        <v>166</v>
      </c>
      <c r="B60" s="9"/>
      <c r="C60" s="9"/>
      <c r="D60" s="10"/>
      <c r="E60" s="9"/>
      <c r="F60" s="10"/>
      <c r="G60" s="10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1:58" s="11" customFormat="1" x14ac:dyDescent="0.25">
      <c r="A61" s="1" t="s">
        <v>67</v>
      </c>
      <c r="B61" s="9">
        <v>0</v>
      </c>
      <c r="C61" s="9">
        <v>5</v>
      </c>
      <c r="D61" s="10">
        <v>72</v>
      </c>
      <c r="E61" s="9">
        <v>350</v>
      </c>
      <c r="F61" s="10">
        <v>672</v>
      </c>
      <c r="G61" s="10">
        <v>930</v>
      </c>
      <c r="H61" s="9">
        <v>1426</v>
      </c>
      <c r="I61" s="10">
        <v>1535</v>
      </c>
      <c r="J61" s="10">
        <v>1499</v>
      </c>
      <c r="K61" s="10">
        <v>1463</v>
      </c>
      <c r="L61" s="10">
        <v>1350</v>
      </c>
      <c r="M61" s="10">
        <v>1033</v>
      </c>
      <c r="N61" s="10">
        <v>909</v>
      </c>
      <c r="O61" s="10">
        <v>712</v>
      </c>
      <c r="P61" s="10">
        <v>568</v>
      </c>
      <c r="Q61" s="10">
        <v>306</v>
      </c>
      <c r="R61" s="10">
        <v>17</v>
      </c>
      <c r="S61" s="10">
        <v>13</v>
      </c>
      <c r="T61" s="10">
        <v>3</v>
      </c>
      <c r="U61" s="10">
        <v>2</v>
      </c>
      <c r="V61" s="10"/>
      <c r="W61" s="10"/>
      <c r="X61" s="10"/>
      <c r="Y61" s="10"/>
      <c r="Z61" s="10">
        <v>1</v>
      </c>
      <c r="AA61" s="10"/>
      <c r="AB61" s="10"/>
      <c r="AC61" s="10"/>
      <c r="AD61" s="10"/>
      <c r="AE61" s="10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</row>
    <row r="62" spans="1:58" s="11" customFormat="1" x14ac:dyDescent="0.25">
      <c r="A62" s="1" t="s">
        <v>64</v>
      </c>
      <c r="B62" s="9"/>
      <c r="C62" s="9"/>
      <c r="D62" s="10"/>
      <c r="E62" s="9"/>
      <c r="F62" s="10"/>
      <c r="G62" s="10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8" s="11" customFormat="1" x14ac:dyDescent="0.25">
      <c r="A63" s="1" t="s">
        <v>60</v>
      </c>
      <c r="B63" s="9"/>
      <c r="C63" s="9"/>
      <c r="D63" s="10"/>
      <c r="E63" s="9"/>
      <c r="F63" s="10"/>
      <c r="G63" s="10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</row>
    <row r="64" spans="1:58" s="8" customFormat="1" x14ac:dyDescent="0.25">
      <c r="A64" s="6" t="s">
        <v>68</v>
      </c>
      <c r="B64" s="38">
        <f t="shared" ref="B64:U64" si="22">SUM(B61:B63)</f>
        <v>0</v>
      </c>
      <c r="C64" s="38">
        <f t="shared" si="22"/>
        <v>5</v>
      </c>
      <c r="D64" s="36">
        <f t="shared" si="22"/>
        <v>72</v>
      </c>
      <c r="E64" s="38">
        <f t="shared" si="22"/>
        <v>350</v>
      </c>
      <c r="F64" s="36">
        <f t="shared" si="22"/>
        <v>672</v>
      </c>
      <c r="G64" s="36">
        <f t="shared" si="22"/>
        <v>930</v>
      </c>
      <c r="H64" s="38">
        <f t="shared" si="22"/>
        <v>1426</v>
      </c>
      <c r="I64" s="36">
        <f t="shared" si="22"/>
        <v>1535</v>
      </c>
      <c r="J64" s="36">
        <f t="shared" si="22"/>
        <v>1499</v>
      </c>
      <c r="K64" s="36">
        <f t="shared" si="22"/>
        <v>1463</v>
      </c>
      <c r="L64" s="36">
        <f t="shared" si="22"/>
        <v>1350</v>
      </c>
      <c r="M64" s="36">
        <f t="shared" si="22"/>
        <v>1033</v>
      </c>
      <c r="N64" s="36">
        <f t="shared" si="22"/>
        <v>909</v>
      </c>
      <c r="O64" s="36">
        <f t="shared" si="22"/>
        <v>712</v>
      </c>
      <c r="P64" s="36">
        <f t="shared" si="22"/>
        <v>568</v>
      </c>
      <c r="Q64" s="36">
        <f t="shared" si="22"/>
        <v>306</v>
      </c>
      <c r="R64" s="36">
        <f t="shared" si="22"/>
        <v>17</v>
      </c>
      <c r="S64" s="36">
        <f t="shared" si="22"/>
        <v>13</v>
      </c>
      <c r="T64" s="36">
        <f t="shared" si="22"/>
        <v>3</v>
      </c>
      <c r="U64" s="36">
        <f t="shared" si="22"/>
        <v>2</v>
      </c>
      <c r="V64" s="36"/>
      <c r="W64" s="36"/>
      <c r="X64" s="36"/>
      <c r="Y64" s="36"/>
      <c r="Z64" s="36">
        <f>SUM(Z61:Z63)</f>
        <v>1</v>
      </c>
      <c r="AA64" s="68"/>
      <c r="AB64" s="68"/>
      <c r="AC64" s="68"/>
      <c r="AD64" s="68"/>
      <c r="AE64" s="68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</row>
    <row r="65" spans="1:68" s="11" customFormat="1" x14ac:dyDescent="0.25">
      <c r="A65" s="8" t="s">
        <v>167</v>
      </c>
      <c r="B65" s="9"/>
      <c r="C65" s="9"/>
      <c r="D65" s="10"/>
      <c r="E65" s="9"/>
      <c r="F65" s="10"/>
      <c r="G65" s="10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</row>
    <row r="66" spans="1:68" s="11" customFormat="1" x14ac:dyDescent="0.25">
      <c r="A66" s="1" t="s">
        <v>67</v>
      </c>
      <c r="B66" s="9">
        <v>198</v>
      </c>
      <c r="C66" s="9">
        <v>205</v>
      </c>
      <c r="D66" s="10">
        <v>245</v>
      </c>
      <c r="E66" s="9">
        <v>233</v>
      </c>
      <c r="F66" s="10">
        <v>97</v>
      </c>
      <c r="G66" s="10">
        <v>25</v>
      </c>
      <c r="H66" s="9">
        <v>80</v>
      </c>
      <c r="I66" s="10">
        <v>39</v>
      </c>
      <c r="J66" s="10">
        <v>2</v>
      </c>
      <c r="K66" s="10"/>
      <c r="L66" s="10"/>
      <c r="M66" s="10"/>
      <c r="N66" s="10"/>
      <c r="O66" s="10"/>
      <c r="P66" s="10"/>
      <c r="Q66" s="10"/>
      <c r="R66" s="10"/>
      <c r="S66" s="10">
        <v>1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</row>
    <row r="67" spans="1:68" s="11" customFormat="1" x14ac:dyDescent="0.25">
      <c r="A67" s="1" t="s">
        <v>64</v>
      </c>
      <c r="B67" s="9"/>
      <c r="C67" s="9"/>
      <c r="D67" s="10"/>
      <c r="E67" s="9"/>
      <c r="F67" s="10"/>
      <c r="G67" s="10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</row>
    <row r="68" spans="1:68" s="11" customFormat="1" x14ac:dyDescent="0.25">
      <c r="A68" s="1" t="s">
        <v>60</v>
      </c>
      <c r="B68" s="9"/>
      <c r="C68" s="9"/>
      <c r="D68" s="10"/>
      <c r="E68" s="9"/>
      <c r="F68" s="10"/>
      <c r="G68" s="10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</row>
    <row r="69" spans="1:68" s="8" customFormat="1" x14ac:dyDescent="0.25">
      <c r="A69" s="6" t="s">
        <v>68</v>
      </c>
      <c r="B69" s="38">
        <f t="shared" ref="B69:S69" si="23">SUM(B66:B68)</f>
        <v>198</v>
      </c>
      <c r="C69" s="38">
        <f t="shared" si="23"/>
        <v>205</v>
      </c>
      <c r="D69" s="36">
        <f t="shared" si="23"/>
        <v>245</v>
      </c>
      <c r="E69" s="38">
        <f t="shared" si="23"/>
        <v>233</v>
      </c>
      <c r="F69" s="36">
        <f t="shared" si="23"/>
        <v>97</v>
      </c>
      <c r="G69" s="36">
        <f t="shared" si="23"/>
        <v>25</v>
      </c>
      <c r="H69" s="38">
        <f t="shared" si="23"/>
        <v>80</v>
      </c>
      <c r="I69" s="36">
        <f t="shared" si="23"/>
        <v>39</v>
      </c>
      <c r="J69" s="36">
        <f t="shared" si="23"/>
        <v>2</v>
      </c>
      <c r="K69" s="36"/>
      <c r="L69" s="36"/>
      <c r="M69" s="36"/>
      <c r="N69" s="36"/>
      <c r="O69" s="36"/>
      <c r="P69" s="36"/>
      <c r="Q69" s="36"/>
      <c r="R69" s="36"/>
      <c r="S69" s="36">
        <f t="shared" si="23"/>
        <v>1</v>
      </c>
      <c r="T69" s="36"/>
      <c r="U69" s="36"/>
      <c r="V69" s="36"/>
      <c r="W69" s="36"/>
      <c r="X69" s="36"/>
      <c r="Y69" s="68"/>
      <c r="Z69" s="68"/>
      <c r="AA69" s="68"/>
      <c r="AB69" s="68"/>
      <c r="AC69" s="68"/>
      <c r="AD69" s="68"/>
      <c r="AE69" s="68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</row>
    <row r="70" spans="1:68" s="11" customFormat="1" x14ac:dyDescent="0.25">
      <c r="A70" s="8" t="s">
        <v>13</v>
      </c>
      <c r="B70" s="9"/>
      <c r="C70" s="9"/>
      <c r="D70" s="10"/>
      <c r="E70" s="9"/>
      <c r="F70" s="10"/>
      <c r="G70" s="10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</row>
    <row r="71" spans="1:68" s="11" customFormat="1" x14ac:dyDescent="0.25">
      <c r="A71" s="1" t="s">
        <v>67</v>
      </c>
      <c r="B71" s="9"/>
      <c r="C71" s="9"/>
      <c r="D71" s="10"/>
      <c r="E71" s="9"/>
      <c r="F71" s="10"/>
      <c r="G71" s="10"/>
      <c r="H71" s="9">
        <v>42</v>
      </c>
      <c r="I71" s="10">
        <v>170</v>
      </c>
      <c r="J71" s="10">
        <v>358</v>
      </c>
      <c r="K71" s="10">
        <v>478</v>
      </c>
      <c r="L71" s="10">
        <v>580</v>
      </c>
      <c r="M71" s="10">
        <v>629</v>
      </c>
      <c r="N71" s="10">
        <v>697</v>
      </c>
      <c r="O71" s="10">
        <v>708</v>
      </c>
      <c r="P71" s="10">
        <v>705</v>
      </c>
      <c r="Q71" s="10">
        <v>702</v>
      </c>
      <c r="R71" s="10">
        <v>666</v>
      </c>
      <c r="S71" s="10">
        <v>649</v>
      </c>
      <c r="T71" s="10">
        <v>628</v>
      </c>
      <c r="U71" s="10">
        <v>588</v>
      </c>
      <c r="V71" s="10">
        <v>518</v>
      </c>
      <c r="W71" s="10">
        <v>512</v>
      </c>
      <c r="X71" s="10">
        <v>459</v>
      </c>
      <c r="Y71" s="10">
        <v>433</v>
      </c>
      <c r="Z71" s="10">
        <v>403</v>
      </c>
      <c r="AA71" s="10">
        <v>426</v>
      </c>
      <c r="AB71" s="10">
        <v>421</v>
      </c>
      <c r="AC71" s="10">
        <v>418</v>
      </c>
      <c r="AD71" s="10">
        <v>378</v>
      </c>
      <c r="AE71" s="10">
        <v>349</v>
      </c>
      <c r="AF71" s="9">
        <v>347</v>
      </c>
      <c r="AG71" s="9">
        <v>347</v>
      </c>
      <c r="AH71" s="9">
        <v>326</v>
      </c>
      <c r="AI71" s="9">
        <v>273</v>
      </c>
      <c r="AJ71" s="9">
        <v>264</v>
      </c>
      <c r="AK71" s="9">
        <v>263</v>
      </c>
      <c r="AL71" s="9">
        <v>263</v>
      </c>
      <c r="AM71" s="9">
        <v>263</v>
      </c>
      <c r="AN71" s="9">
        <v>262</v>
      </c>
      <c r="AO71" s="9">
        <v>254</v>
      </c>
      <c r="AP71" s="9">
        <v>230</v>
      </c>
      <c r="AQ71" s="9">
        <v>191</v>
      </c>
      <c r="AR71" s="9">
        <v>148</v>
      </c>
      <c r="AS71" s="9">
        <v>124</v>
      </c>
      <c r="AT71" s="9">
        <v>85</v>
      </c>
      <c r="AU71" s="9">
        <v>85</v>
      </c>
      <c r="AV71" s="9">
        <v>85</v>
      </c>
      <c r="AW71" s="9">
        <v>85</v>
      </c>
      <c r="AX71" s="9">
        <v>85</v>
      </c>
      <c r="AY71" s="9">
        <v>85</v>
      </c>
      <c r="AZ71" s="9">
        <v>85</v>
      </c>
      <c r="BA71" s="9">
        <v>85</v>
      </c>
      <c r="BB71" s="9">
        <v>84</v>
      </c>
      <c r="BC71" s="9">
        <v>85</v>
      </c>
      <c r="BD71" s="9">
        <v>84</v>
      </c>
      <c r="BE71" s="9">
        <v>85</v>
      </c>
      <c r="BF71" s="9">
        <v>85</v>
      </c>
      <c r="BG71" s="11">
        <v>85</v>
      </c>
      <c r="BH71" s="11">
        <v>67</v>
      </c>
      <c r="BI71" s="11">
        <v>68</v>
      </c>
      <c r="BJ71" s="11">
        <v>65</v>
      </c>
      <c r="BK71" s="11">
        <v>58</v>
      </c>
      <c r="BL71" s="11">
        <v>58</v>
      </c>
      <c r="BM71" s="11">
        <v>58</v>
      </c>
      <c r="BN71" s="11">
        <v>58</v>
      </c>
      <c r="BO71" s="11">
        <v>58</v>
      </c>
      <c r="BP71" s="11">
        <v>58</v>
      </c>
    </row>
    <row r="72" spans="1:68" s="13" customFormat="1" x14ac:dyDescent="0.25">
      <c r="A72" s="1" t="s">
        <v>64</v>
      </c>
      <c r="B72" s="12"/>
      <c r="C72" s="12"/>
      <c r="D72" s="33"/>
      <c r="E72" s="12"/>
      <c r="F72" s="12"/>
      <c r="G72" s="12"/>
      <c r="H72" s="12"/>
      <c r="I72" s="12"/>
      <c r="J72" s="33"/>
      <c r="K72" s="12"/>
      <c r="L72" s="12"/>
      <c r="M72" s="12"/>
      <c r="N72" s="12"/>
      <c r="O72" s="12"/>
      <c r="P72" s="33"/>
      <c r="Q72" s="12"/>
      <c r="R72" s="12"/>
      <c r="S72" s="33"/>
      <c r="T72" s="12"/>
      <c r="U72" s="12"/>
      <c r="V72" s="12"/>
      <c r="W72" s="33"/>
      <c r="X72" s="12"/>
      <c r="Y72" s="12"/>
      <c r="Z72" s="12"/>
      <c r="AA72" s="12"/>
      <c r="AB72" s="12"/>
      <c r="AC72" s="12"/>
      <c r="AD72" s="12"/>
      <c r="AE72" s="12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>
        <v>0</v>
      </c>
      <c r="AS72" s="14">
        <v>0</v>
      </c>
      <c r="AT72" s="14">
        <v>9</v>
      </c>
      <c r="AU72" s="14">
        <v>9</v>
      </c>
      <c r="AV72" s="14">
        <v>9</v>
      </c>
      <c r="AW72" s="14">
        <v>9</v>
      </c>
      <c r="AX72" s="14">
        <v>9</v>
      </c>
      <c r="AY72" s="14">
        <v>9</v>
      </c>
      <c r="AZ72" s="14">
        <v>9</v>
      </c>
      <c r="BA72" s="14">
        <v>9</v>
      </c>
      <c r="BB72" s="14">
        <v>9</v>
      </c>
      <c r="BC72" s="14">
        <v>9</v>
      </c>
      <c r="BD72" s="14">
        <v>9</v>
      </c>
      <c r="BE72" s="14">
        <v>9</v>
      </c>
      <c r="BF72" s="14">
        <v>9</v>
      </c>
      <c r="BG72" s="14">
        <v>9</v>
      </c>
      <c r="BH72" s="14">
        <v>9</v>
      </c>
      <c r="BI72" s="14">
        <v>9</v>
      </c>
      <c r="BJ72" s="14">
        <v>9</v>
      </c>
      <c r="BK72" s="13">
        <v>18</v>
      </c>
      <c r="BL72" s="13">
        <v>18</v>
      </c>
      <c r="BM72" s="13">
        <v>18</v>
      </c>
      <c r="BN72" s="13">
        <v>18</v>
      </c>
      <c r="BO72" s="13">
        <v>18</v>
      </c>
      <c r="BP72" s="13">
        <v>18</v>
      </c>
    </row>
    <row r="73" spans="1:68" s="13" customFormat="1" x14ac:dyDescent="0.25">
      <c r="A73" s="1" t="s">
        <v>60</v>
      </c>
      <c r="B73" s="12"/>
      <c r="C73" s="12"/>
      <c r="D73" s="33"/>
      <c r="E73" s="12"/>
      <c r="F73" s="12"/>
      <c r="G73" s="12"/>
      <c r="H73" s="12"/>
      <c r="I73" s="12"/>
      <c r="J73" s="33"/>
      <c r="K73" s="12"/>
      <c r="L73" s="12"/>
      <c r="M73" s="12"/>
      <c r="N73" s="12"/>
      <c r="O73" s="12"/>
      <c r="P73" s="33"/>
      <c r="Q73" s="12"/>
      <c r="R73" s="12"/>
      <c r="S73" s="33"/>
      <c r="T73" s="12"/>
      <c r="U73" s="12"/>
      <c r="V73" s="12"/>
      <c r="W73" s="33"/>
      <c r="X73" s="12"/>
      <c r="Y73" s="12"/>
      <c r="Z73" s="12"/>
      <c r="AA73" s="12"/>
      <c r="AB73" s="12"/>
      <c r="AC73" s="12"/>
      <c r="AD73" s="12"/>
      <c r="AE73" s="12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</row>
    <row r="74" spans="1:68" s="12" customFormat="1" x14ac:dyDescent="0.25">
      <c r="A74" s="6" t="s">
        <v>68</v>
      </c>
      <c r="B74" s="38"/>
      <c r="C74" s="38"/>
      <c r="D74" s="36"/>
      <c r="E74" s="38"/>
      <c r="F74" s="38"/>
      <c r="G74" s="38"/>
      <c r="H74" s="38">
        <f t="shared" ref="H74:BJ74" si="24">SUM(H71:H73)</f>
        <v>42</v>
      </c>
      <c r="I74" s="38">
        <f t="shared" si="24"/>
        <v>170</v>
      </c>
      <c r="J74" s="36">
        <f t="shared" si="24"/>
        <v>358</v>
      </c>
      <c r="K74" s="38">
        <f t="shared" si="24"/>
        <v>478</v>
      </c>
      <c r="L74" s="38">
        <f t="shared" si="24"/>
        <v>580</v>
      </c>
      <c r="M74" s="38">
        <f t="shared" si="24"/>
        <v>629</v>
      </c>
      <c r="N74" s="38">
        <f t="shared" si="24"/>
        <v>697</v>
      </c>
      <c r="O74" s="38">
        <f t="shared" si="24"/>
        <v>708</v>
      </c>
      <c r="P74" s="36">
        <f t="shared" si="24"/>
        <v>705</v>
      </c>
      <c r="Q74" s="38">
        <f t="shared" si="24"/>
        <v>702</v>
      </c>
      <c r="R74" s="38">
        <f t="shared" si="24"/>
        <v>666</v>
      </c>
      <c r="S74" s="36">
        <f t="shared" si="24"/>
        <v>649</v>
      </c>
      <c r="T74" s="38">
        <f t="shared" si="24"/>
        <v>628</v>
      </c>
      <c r="U74" s="38">
        <f t="shared" si="24"/>
        <v>588</v>
      </c>
      <c r="V74" s="38">
        <f t="shared" si="24"/>
        <v>518</v>
      </c>
      <c r="W74" s="36">
        <f t="shared" si="24"/>
        <v>512</v>
      </c>
      <c r="X74" s="38">
        <f t="shared" si="24"/>
        <v>459</v>
      </c>
      <c r="Y74" s="38">
        <f t="shared" si="24"/>
        <v>433</v>
      </c>
      <c r="Z74" s="38">
        <f t="shared" si="24"/>
        <v>403</v>
      </c>
      <c r="AA74" s="38">
        <f t="shared" si="24"/>
        <v>426</v>
      </c>
      <c r="AB74" s="38">
        <f t="shared" si="24"/>
        <v>421</v>
      </c>
      <c r="AC74" s="38">
        <f t="shared" si="24"/>
        <v>418</v>
      </c>
      <c r="AD74" s="38">
        <f t="shared" si="24"/>
        <v>378</v>
      </c>
      <c r="AE74" s="38">
        <f t="shared" si="24"/>
        <v>349</v>
      </c>
      <c r="AF74" s="38">
        <f t="shared" si="24"/>
        <v>347</v>
      </c>
      <c r="AG74" s="38">
        <f t="shared" si="24"/>
        <v>347</v>
      </c>
      <c r="AH74" s="38">
        <f t="shared" si="24"/>
        <v>326</v>
      </c>
      <c r="AI74" s="38">
        <f t="shared" si="24"/>
        <v>273</v>
      </c>
      <c r="AJ74" s="38">
        <f t="shared" si="24"/>
        <v>264</v>
      </c>
      <c r="AK74" s="38">
        <f t="shared" si="24"/>
        <v>263</v>
      </c>
      <c r="AL74" s="38">
        <f t="shared" si="24"/>
        <v>263</v>
      </c>
      <c r="AM74" s="38">
        <f t="shared" si="24"/>
        <v>263</v>
      </c>
      <c r="AN74" s="38">
        <f t="shared" si="24"/>
        <v>262</v>
      </c>
      <c r="AO74" s="38">
        <f t="shared" si="24"/>
        <v>254</v>
      </c>
      <c r="AP74" s="38">
        <f t="shared" si="24"/>
        <v>230</v>
      </c>
      <c r="AQ74" s="38">
        <f t="shared" si="24"/>
        <v>191</v>
      </c>
      <c r="AR74" s="38">
        <f t="shared" si="24"/>
        <v>148</v>
      </c>
      <c r="AS74" s="38">
        <f t="shared" si="24"/>
        <v>124</v>
      </c>
      <c r="AT74" s="38">
        <f t="shared" si="24"/>
        <v>94</v>
      </c>
      <c r="AU74" s="38">
        <f t="shared" si="24"/>
        <v>94</v>
      </c>
      <c r="AV74" s="38">
        <f t="shared" si="24"/>
        <v>94</v>
      </c>
      <c r="AW74" s="38">
        <f t="shared" si="24"/>
        <v>94</v>
      </c>
      <c r="AX74" s="38">
        <f t="shared" si="24"/>
        <v>94</v>
      </c>
      <c r="AY74" s="38">
        <f t="shared" si="24"/>
        <v>94</v>
      </c>
      <c r="AZ74" s="38">
        <f t="shared" si="24"/>
        <v>94</v>
      </c>
      <c r="BA74" s="38">
        <f t="shared" si="24"/>
        <v>94</v>
      </c>
      <c r="BB74" s="38">
        <f t="shared" si="24"/>
        <v>93</v>
      </c>
      <c r="BC74" s="38">
        <f t="shared" si="24"/>
        <v>94</v>
      </c>
      <c r="BD74" s="38">
        <f t="shared" si="24"/>
        <v>93</v>
      </c>
      <c r="BE74" s="38">
        <f t="shared" si="24"/>
        <v>94</v>
      </c>
      <c r="BF74" s="38">
        <f t="shared" si="24"/>
        <v>94</v>
      </c>
      <c r="BG74" s="38">
        <f t="shared" si="24"/>
        <v>94</v>
      </c>
      <c r="BH74" s="38">
        <f t="shared" si="24"/>
        <v>76</v>
      </c>
      <c r="BI74" s="38">
        <f t="shared" si="24"/>
        <v>77</v>
      </c>
      <c r="BJ74" s="38">
        <f t="shared" si="24"/>
        <v>74</v>
      </c>
      <c r="BK74" s="77">
        <v>76</v>
      </c>
      <c r="BL74" s="77">
        <v>76</v>
      </c>
      <c r="BM74" s="77">
        <v>76</v>
      </c>
      <c r="BN74" s="77">
        <v>76</v>
      </c>
      <c r="BO74" s="77">
        <v>76</v>
      </c>
      <c r="BP74" s="77">
        <v>76</v>
      </c>
    </row>
    <row r="75" spans="1:68" s="13" customFormat="1" x14ac:dyDescent="0.25">
      <c r="A75" s="8" t="s">
        <v>65</v>
      </c>
      <c r="B75" s="12"/>
      <c r="C75" s="12"/>
      <c r="D75" s="33"/>
      <c r="E75" s="12"/>
      <c r="F75" s="12"/>
      <c r="G75" s="12"/>
      <c r="H75" s="12"/>
      <c r="I75" s="12"/>
      <c r="J75" s="33"/>
      <c r="K75" s="12"/>
      <c r="L75" s="12"/>
      <c r="M75" s="12"/>
      <c r="N75" s="12"/>
      <c r="O75" s="12"/>
      <c r="P75" s="33"/>
      <c r="Q75" s="12"/>
      <c r="R75" s="12"/>
      <c r="S75" s="33"/>
      <c r="T75" s="12"/>
      <c r="U75" s="12"/>
      <c r="V75" s="12"/>
      <c r="W75" s="33"/>
      <c r="X75" s="12"/>
      <c r="Y75" s="12"/>
      <c r="Z75" s="12"/>
      <c r="AA75" s="12"/>
      <c r="AB75" s="12"/>
      <c r="AC75" s="12"/>
      <c r="AD75" s="12"/>
      <c r="AE75" s="12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</row>
    <row r="76" spans="1:68" s="11" customFormat="1" x14ac:dyDescent="0.25">
      <c r="A76" s="1" t="s">
        <v>67</v>
      </c>
      <c r="B76" s="9"/>
      <c r="C76" s="9"/>
      <c r="D76" s="10"/>
      <c r="E76" s="9"/>
      <c r="F76" s="10">
        <v>3</v>
      </c>
      <c r="G76" s="10">
        <v>121</v>
      </c>
      <c r="H76" s="9">
        <v>228</v>
      </c>
      <c r="I76" s="10">
        <v>279</v>
      </c>
      <c r="J76" s="10">
        <v>230</v>
      </c>
      <c r="K76" s="10">
        <v>205</v>
      </c>
      <c r="L76" s="10">
        <v>176</v>
      </c>
      <c r="M76" s="10">
        <v>169</v>
      </c>
      <c r="N76" s="10">
        <v>129</v>
      </c>
      <c r="O76" s="10">
        <v>111</v>
      </c>
      <c r="P76" s="10">
        <v>104</v>
      </c>
      <c r="Q76" s="10">
        <v>95</v>
      </c>
      <c r="R76" s="10">
        <v>57</v>
      </c>
      <c r="S76" s="10">
        <v>68</v>
      </c>
      <c r="T76" s="10">
        <v>61</v>
      </c>
      <c r="U76" s="10">
        <v>55</v>
      </c>
      <c r="V76" s="10">
        <v>37</v>
      </c>
      <c r="W76" s="10">
        <v>34</v>
      </c>
      <c r="X76" s="10">
        <v>23</v>
      </c>
      <c r="Y76" s="10">
        <v>12</v>
      </c>
      <c r="Z76" s="10">
        <v>4</v>
      </c>
      <c r="AA76" s="10"/>
      <c r="AB76" s="10"/>
      <c r="AC76" s="10"/>
      <c r="AD76" s="10"/>
      <c r="AE76" s="10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</row>
    <row r="77" spans="1:68" s="11" customFormat="1" x14ac:dyDescent="0.25">
      <c r="A77" s="1" t="s">
        <v>64</v>
      </c>
      <c r="B77" s="9"/>
      <c r="C77" s="9"/>
      <c r="D77" s="10"/>
      <c r="E77" s="9"/>
      <c r="F77" s="10"/>
      <c r="G77" s="10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</row>
    <row r="78" spans="1:68" s="19" customFormat="1" x14ac:dyDescent="0.25">
      <c r="A78" s="1" t="s">
        <v>60</v>
      </c>
      <c r="D78" s="28"/>
      <c r="H78" s="18"/>
      <c r="I78" s="17"/>
      <c r="J78" s="17">
        <v>32</v>
      </c>
      <c r="K78" s="17">
        <v>26</v>
      </c>
      <c r="L78" s="17">
        <v>0</v>
      </c>
      <c r="M78" s="17">
        <v>2</v>
      </c>
      <c r="N78" s="17">
        <v>4</v>
      </c>
      <c r="O78" s="17">
        <v>2</v>
      </c>
      <c r="P78" s="17">
        <v>2</v>
      </c>
      <c r="Q78" s="17"/>
      <c r="R78" s="17"/>
      <c r="S78" s="17"/>
      <c r="T78" s="17"/>
      <c r="U78" s="17"/>
      <c r="V78" s="17"/>
      <c r="W78" s="17"/>
      <c r="X78" s="17">
        <v>16</v>
      </c>
      <c r="Y78" s="17">
        <v>16</v>
      </c>
      <c r="Z78" s="17">
        <v>20</v>
      </c>
      <c r="AA78" s="16"/>
      <c r="AB78" s="16"/>
      <c r="AC78" s="16"/>
      <c r="AD78" s="16"/>
      <c r="AE78" s="16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</row>
    <row r="79" spans="1:68" s="16" customFormat="1" x14ac:dyDescent="0.25">
      <c r="A79" s="6" t="s">
        <v>68</v>
      </c>
      <c r="B79" s="38"/>
      <c r="C79" s="38"/>
      <c r="D79" s="36"/>
      <c r="E79" s="38"/>
      <c r="F79" s="38">
        <f t="shared" ref="F79:Z79" si="25">SUM(F76:F78)</f>
        <v>3</v>
      </c>
      <c r="G79" s="38">
        <f t="shared" si="25"/>
        <v>121</v>
      </c>
      <c r="H79" s="38">
        <f t="shared" si="25"/>
        <v>228</v>
      </c>
      <c r="I79" s="36">
        <f t="shared" si="25"/>
        <v>279</v>
      </c>
      <c r="J79" s="36">
        <f t="shared" si="25"/>
        <v>262</v>
      </c>
      <c r="K79" s="36">
        <f t="shared" si="25"/>
        <v>231</v>
      </c>
      <c r="L79" s="36">
        <f t="shared" si="25"/>
        <v>176</v>
      </c>
      <c r="M79" s="36">
        <f t="shared" si="25"/>
        <v>171</v>
      </c>
      <c r="N79" s="36">
        <f t="shared" si="25"/>
        <v>133</v>
      </c>
      <c r="O79" s="36">
        <f t="shared" si="25"/>
        <v>113</v>
      </c>
      <c r="P79" s="36">
        <f t="shared" si="25"/>
        <v>106</v>
      </c>
      <c r="Q79" s="36">
        <f t="shared" si="25"/>
        <v>95</v>
      </c>
      <c r="R79" s="36">
        <f t="shared" si="25"/>
        <v>57</v>
      </c>
      <c r="S79" s="36">
        <f t="shared" si="25"/>
        <v>68</v>
      </c>
      <c r="T79" s="36">
        <f t="shared" si="25"/>
        <v>61</v>
      </c>
      <c r="U79" s="36">
        <f t="shared" si="25"/>
        <v>55</v>
      </c>
      <c r="V79" s="36">
        <f t="shared" si="25"/>
        <v>37</v>
      </c>
      <c r="W79" s="36">
        <f t="shared" si="25"/>
        <v>34</v>
      </c>
      <c r="X79" s="36">
        <f t="shared" si="25"/>
        <v>39</v>
      </c>
      <c r="Y79" s="36">
        <f t="shared" si="25"/>
        <v>28</v>
      </c>
      <c r="Z79" s="36">
        <f t="shared" si="25"/>
        <v>24</v>
      </c>
      <c r="AA79" s="21"/>
      <c r="AB79" s="21"/>
      <c r="AC79" s="21"/>
      <c r="AD79" s="21"/>
      <c r="AE79" s="21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</row>
    <row r="80" spans="1:68" s="19" customFormat="1" x14ac:dyDescent="0.25">
      <c r="A80" s="8" t="s">
        <v>171</v>
      </c>
      <c r="D80" s="28"/>
      <c r="H80" s="18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6"/>
      <c r="AB80" s="16"/>
      <c r="AC80" s="16"/>
      <c r="AD80" s="16"/>
      <c r="AE80" s="16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</row>
    <row r="81" spans="1:58" s="11" customFormat="1" x14ac:dyDescent="0.25">
      <c r="A81" s="1" t="s">
        <v>67</v>
      </c>
      <c r="D81" s="26"/>
      <c r="H81" s="9"/>
      <c r="I81" s="10"/>
      <c r="J81" s="10">
        <v>11</v>
      </c>
      <c r="K81" s="10">
        <v>0</v>
      </c>
      <c r="L81" s="10">
        <v>11</v>
      </c>
      <c r="M81" s="10">
        <v>42</v>
      </c>
      <c r="N81" s="10">
        <v>76</v>
      </c>
      <c r="O81" s="10">
        <v>94</v>
      </c>
      <c r="P81" s="10">
        <v>91</v>
      </c>
      <c r="Q81" s="10">
        <v>88</v>
      </c>
      <c r="R81" s="10">
        <v>87</v>
      </c>
      <c r="S81" s="10">
        <v>85</v>
      </c>
      <c r="T81" s="10">
        <v>82</v>
      </c>
      <c r="U81" s="10">
        <v>80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</row>
    <row r="82" spans="1:58" s="11" customFormat="1" x14ac:dyDescent="0.25">
      <c r="A82" s="1" t="s">
        <v>64</v>
      </c>
      <c r="D82" s="26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</row>
    <row r="83" spans="1:58" s="11" customFormat="1" x14ac:dyDescent="0.25">
      <c r="A83" s="1" t="s">
        <v>60</v>
      </c>
      <c r="D83" s="26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</row>
    <row r="84" spans="1:58" s="8" customFormat="1" x14ac:dyDescent="0.25">
      <c r="A84" s="6" t="s">
        <v>68</v>
      </c>
      <c r="D84" s="29"/>
      <c r="H84" s="67"/>
      <c r="I84" s="68"/>
      <c r="J84" s="36">
        <f t="shared" ref="J84:U84" si="26">SUM(J81:J83)</f>
        <v>11</v>
      </c>
      <c r="K84" s="36">
        <f t="shared" si="26"/>
        <v>0</v>
      </c>
      <c r="L84" s="36">
        <f t="shared" si="26"/>
        <v>11</v>
      </c>
      <c r="M84" s="36">
        <f t="shared" si="26"/>
        <v>42</v>
      </c>
      <c r="N84" s="36">
        <f t="shared" si="26"/>
        <v>76</v>
      </c>
      <c r="O84" s="36">
        <f t="shared" si="26"/>
        <v>94</v>
      </c>
      <c r="P84" s="36">
        <f t="shared" si="26"/>
        <v>91</v>
      </c>
      <c r="Q84" s="36">
        <f t="shared" si="26"/>
        <v>88</v>
      </c>
      <c r="R84" s="36">
        <f t="shared" si="26"/>
        <v>87</v>
      </c>
      <c r="S84" s="36">
        <f t="shared" si="26"/>
        <v>85</v>
      </c>
      <c r="T84" s="36">
        <f t="shared" si="26"/>
        <v>82</v>
      </c>
      <c r="U84" s="36">
        <f t="shared" si="26"/>
        <v>80</v>
      </c>
      <c r="V84" s="36"/>
      <c r="W84" s="36"/>
      <c r="X84" s="36"/>
      <c r="Y84" s="68"/>
      <c r="Z84" s="68"/>
      <c r="AA84" s="68"/>
      <c r="AB84" s="68"/>
      <c r="AC84" s="68"/>
      <c r="AD84" s="68"/>
      <c r="AE84" s="68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</row>
    <row r="85" spans="1:58" s="11" customFormat="1" x14ac:dyDescent="0.25">
      <c r="A85" s="8" t="s">
        <v>168</v>
      </c>
      <c r="D85" s="26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s="11" customFormat="1" x14ac:dyDescent="0.25">
      <c r="A86" s="1" t="s">
        <v>67</v>
      </c>
      <c r="B86" s="9"/>
      <c r="C86" s="9"/>
      <c r="D86" s="10"/>
      <c r="E86" s="9"/>
      <c r="F86" s="9"/>
      <c r="G86" s="10"/>
      <c r="H86" s="9">
        <v>28</v>
      </c>
      <c r="I86" s="10">
        <v>62</v>
      </c>
      <c r="J86" s="10">
        <v>68</v>
      </c>
      <c r="K86" s="10">
        <v>68</v>
      </c>
      <c r="L86" s="10">
        <v>66</v>
      </c>
      <c r="M86" s="10">
        <v>68</v>
      </c>
      <c r="N86" s="10">
        <v>17</v>
      </c>
      <c r="O86" s="10">
        <v>17</v>
      </c>
      <c r="P86" s="10">
        <v>15</v>
      </c>
      <c r="Q86" s="10">
        <v>15</v>
      </c>
      <c r="R86" s="10">
        <v>15</v>
      </c>
      <c r="S86" s="10">
        <v>1</v>
      </c>
      <c r="T86" s="10">
        <v>2</v>
      </c>
      <c r="U86" s="10">
        <v>2</v>
      </c>
      <c r="V86" s="10">
        <v>2</v>
      </c>
      <c r="W86" s="10">
        <v>2</v>
      </c>
      <c r="X86" s="10">
        <v>1</v>
      </c>
      <c r="Y86" s="10">
        <v>0</v>
      </c>
      <c r="Z86" s="10">
        <v>1</v>
      </c>
      <c r="AA86" s="10"/>
      <c r="AB86" s="10"/>
      <c r="AC86" s="10"/>
      <c r="AD86" s="10"/>
      <c r="AE86" s="10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s="11" customFormat="1" x14ac:dyDescent="0.25">
      <c r="A87" s="1" t="s">
        <v>64</v>
      </c>
      <c r="B87" s="9"/>
      <c r="C87" s="9"/>
      <c r="D87" s="10"/>
      <c r="E87" s="9"/>
      <c r="F87" s="9"/>
      <c r="G87" s="10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s="11" customFormat="1" x14ac:dyDescent="0.25">
      <c r="A88" s="1" t="s">
        <v>60</v>
      </c>
      <c r="B88" s="9"/>
      <c r="C88" s="9"/>
      <c r="D88" s="10"/>
      <c r="E88" s="9"/>
      <c r="F88" s="9"/>
      <c r="G88" s="10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s="8" customFormat="1" x14ac:dyDescent="0.25">
      <c r="A89" s="6" t="s">
        <v>68</v>
      </c>
      <c r="B89" s="38"/>
      <c r="C89" s="38"/>
      <c r="D89" s="36"/>
      <c r="E89" s="38"/>
      <c r="F89" s="38"/>
      <c r="G89" s="36"/>
      <c r="H89" s="38">
        <f t="shared" ref="H89:Z89" si="27">SUM(H86:H88)</f>
        <v>28</v>
      </c>
      <c r="I89" s="36">
        <f t="shared" si="27"/>
        <v>62</v>
      </c>
      <c r="J89" s="36">
        <f t="shared" si="27"/>
        <v>68</v>
      </c>
      <c r="K89" s="36">
        <f t="shared" si="27"/>
        <v>68</v>
      </c>
      <c r="L89" s="36">
        <f t="shared" si="27"/>
        <v>66</v>
      </c>
      <c r="M89" s="36">
        <f t="shared" si="27"/>
        <v>68</v>
      </c>
      <c r="N89" s="36">
        <f t="shared" si="27"/>
        <v>17</v>
      </c>
      <c r="O89" s="36">
        <f t="shared" si="27"/>
        <v>17</v>
      </c>
      <c r="P89" s="36">
        <f t="shared" si="27"/>
        <v>15</v>
      </c>
      <c r="Q89" s="36">
        <f t="shared" si="27"/>
        <v>15</v>
      </c>
      <c r="R89" s="36">
        <f t="shared" si="27"/>
        <v>15</v>
      </c>
      <c r="S89" s="36">
        <f t="shared" si="27"/>
        <v>1</v>
      </c>
      <c r="T89" s="36">
        <f t="shared" si="27"/>
        <v>2</v>
      </c>
      <c r="U89" s="36">
        <f t="shared" si="27"/>
        <v>2</v>
      </c>
      <c r="V89" s="36">
        <f t="shared" si="27"/>
        <v>2</v>
      </c>
      <c r="W89" s="36">
        <f t="shared" si="27"/>
        <v>2</v>
      </c>
      <c r="X89" s="36">
        <f t="shared" si="27"/>
        <v>1</v>
      </c>
      <c r="Y89" s="36">
        <f t="shared" si="27"/>
        <v>0</v>
      </c>
      <c r="Z89" s="36">
        <f t="shared" si="27"/>
        <v>1</v>
      </c>
      <c r="AA89" s="68"/>
      <c r="AB89" s="68"/>
      <c r="AC89" s="68"/>
      <c r="AD89" s="68"/>
      <c r="AE89" s="68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</row>
    <row r="90" spans="1:58" s="11" customFormat="1" x14ac:dyDescent="0.25">
      <c r="A90" s="8" t="s">
        <v>14</v>
      </c>
      <c r="B90" s="9"/>
      <c r="C90" s="9"/>
      <c r="D90" s="10"/>
      <c r="E90" s="9"/>
      <c r="F90" s="9"/>
      <c r="G90" s="10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s="11" customFormat="1" x14ac:dyDescent="0.25">
      <c r="A91" s="1" t="s">
        <v>67</v>
      </c>
      <c r="B91" s="8"/>
      <c r="C91" s="8"/>
      <c r="D91" s="29"/>
      <c r="E91" s="8"/>
      <c r="F91" s="8"/>
      <c r="G91" s="8"/>
      <c r="H91" s="8"/>
      <c r="I91" s="8"/>
      <c r="J91" s="29"/>
      <c r="K91" s="8"/>
      <c r="L91" s="8"/>
      <c r="M91" s="8"/>
      <c r="N91" s="8"/>
      <c r="O91" s="8"/>
      <c r="P91" s="29"/>
      <c r="Q91" s="8"/>
      <c r="R91" s="8"/>
      <c r="S91" s="29"/>
      <c r="T91" s="10">
        <v>1</v>
      </c>
      <c r="U91" s="10">
        <v>3</v>
      </c>
      <c r="V91" s="10">
        <v>11</v>
      </c>
      <c r="W91" s="10">
        <v>73</v>
      </c>
      <c r="X91" s="10">
        <v>74</v>
      </c>
      <c r="Y91" s="10">
        <v>74</v>
      </c>
      <c r="Z91" s="10">
        <v>74</v>
      </c>
      <c r="AA91" s="10">
        <v>71</v>
      </c>
      <c r="AB91" s="10">
        <v>69</v>
      </c>
      <c r="AC91" s="10">
        <v>68</v>
      </c>
      <c r="AD91" s="10">
        <v>67</v>
      </c>
      <c r="AE91" s="10">
        <v>66</v>
      </c>
      <c r="AF91" s="9">
        <v>65</v>
      </c>
      <c r="AG91" s="9">
        <v>63</v>
      </c>
      <c r="AH91" s="9">
        <v>63</v>
      </c>
      <c r="AI91" s="9">
        <v>62</v>
      </c>
      <c r="AJ91" s="9">
        <v>62</v>
      </c>
      <c r="AK91" s="9">
        <v>62</v>
      </c>
      <c r="AL91" s="9">
        <v>62</v>
      </c>
      <c r="AM91" s="9">
        <v>62</v>
      </c>
      <c r="AN91" s="9">
        <v>62</v>
      </c>
      <c r="AO91" s="9">
        <v>61</v>
      </c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s="11" customFormat="1" x14ac:dyDescent="0.25">
      <c r="A92" s="1" t="s">
        <v>64</v>
      </c>
      <c r="B92" s="8"/>
      <c r="C92" s="8"/>
      <c r="D92" s="29"/>
      <c r="E92" s="8"/>
      <c r="F92" s="8"/>
      <c r="G92" s="8"/>
      <c r="H92" s="8"/>
      <c r="I92" s="8"/>
      <c r="J92" s="29"/>
      <c r="K92" s="8"/>
      <c r="L92" s="8"/>
      <c r="M92" s="8"/>
      <c r="N92" s="8"/>
      <c r="O92" s="8"/>
      <c r="P92" s="29"/>
      <c r="Q92" s="8"/>
      <c r="R92" s="8"/>
      <c r="S92" s="29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s="11" customFormat="1" x14ac:dyDescent="0.25">
      <c r="A93" s="1" t="s">
        <v>60</v>
      </c>
      <c r="B93" s="8"/>
      <c r="C93" s="8"/>
      <c r="D93" s="29"/>
      <c r="E93" s="8"/>
      <c r="F93" s="8"/>
      <c r="G93" s="8"/>
      <c r="H93" s="8"/>
      <c r="I93" s="8"/>
      <c r="J93" s="29"/>
      <c r="K93" s="8"/>
      <c r="L93" s="8"/>
      <c r="M93" s="8"/>
      <c r="N93" s="8"/>
      <c r="O93" s="8"/>
      <c r="P93" s="29"/>
      <c r="Q93" s="8"/>
      <c r="R93" s="8"/>
      <c r="S93" s="29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s="8" customFormat="1" x14ac:dyDescent="0.25">
      <c r="A94" s="6" t="s">
        <v>68</v>
      </c>
      <c r="D94" s="29"/>
      <c r="J94" s="29"/>
      <c r="P94" s="29"/>
      <c r="S94" s="29"/>
      <c r="T94" s="36">
        <f t="shared" ref="T94:AO94" si="28">SUM(T91:T93)</f>
        <v>1</v>
      </c>
      <c r="U94" s="36">
        <f t="shared" si="28"/>
        <v>3</v>
      </c>
      <c r="V94" s="36">
        <f t="shared" si="28"/>
        <v>11</v>
      </c>
      <c r="W94" s="36">
        <f t="shared" si="28"/>
        <v>73</v>
      </c>
      <c r="X94" s="36">
        <f t="shared" si="28"/>
        <v>74</v>
      </c>
      <c r="Y94" s="36">
        <f t="shared" si="28"/>
        <v>74</v>
      </c>
      <c r="Z94" s="36">
        <f t="shared" si="28"/>
        <v>74</v>
      </c>
      <c r="AA94" s="36">
        <f t="shared" si="28"/>
        <v>71</v>
      </c>
      <c r="AB94" s="36">
        <f t="shared" si="28"/>
        <v>69</v>
      </c>
      <c r="AC94" s="36">
        <f t="shared" si="28"/>
        <v>68</v>
      </c>
      <c r="AD94" s="36">
        <f t="shared" si="28"/>
        <v>67</v>
      </c>
      <c r="AE94" s="36">
        <f t="shared" si="28"/>
        <v>66</v>
      </c>
      <c r="AF94" s="38">
        <f t="shared" si="28"/>
        <v>65</v>
      </c>
      <c r="AG94" s="38">
        <f t="shared" si="28"/>
        <v>63</v>
      </c>
      <c r="AH94" s="38">
        <f t="shared" si="28"/>
        <v>63</v>
      </c>
      <c r="AI94" s="38">
        <f t="shared" si="28"/>
        <v>62</v>
      </c>
      <c r="AJ94" s="38">
        <f t="shared" si="28"/>
        <v>62</v>
      </c>
      <c r="AK94" s="38">
        <f t="shared" si="28"/>
        <v>62</v>
      </c>
      <c r="AL94" s="38">
        <f t="shared" si="28"/>
        <v>62</v>
      </c>
      <c r="AM94" s="38">
        <f t="shared" si="28"/>
        <v>62</v>
      </c>
      <c r="AN94" s="38">
        <f t="shared" si="28"/>
        <v>62</v>
      </c>
      <c r="AO94" s="38">
        <f t="shared" si="28"/>
        <v>61</v>
      </c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67"/>
      <c r="BE94" s="67"/>
      <c r="BF94" s="67"/>
    </row>
    <row r="95" spans="1:58" s="11" customFormat="1" x14ac:dyDescent="0.25">
      <c r="A95" s="8" t="s">
        <v>169</v>
      </c>
      <c r="B95" s="8"/>
      <c r="C95" s="8"/>
      <c r="D95" s="29"/>
      <c r="E95" s="8"/>
      <c r="F95" s="8"/>
      <c r="G95" s="8"/>
      <c r="H95" s="8"/>
      <c r="I95" s="8"/>
      <c r="J95" s="29"/>
      <c r="K95" s="8"/>
      <c r="L95" s="8"/>
      <c r="M95" s="8"/>
      <c r="N95" s="8"/>
      <c r="O95" s="8"/>
      <c r="P95" s="29"/>
      <c r="Q95" s="8"/>
      <c r="R95" s="8"/>
      <c r="S95" s="29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s="11" customFormat="1" x14ac:dyDescent="0.25">
      <c r="A96" s="1" t="s">
        <v>67</v>
      </c>
      <c r="B96" s="9"/>
      <c r="C96" s="9">
        <v>1</v>
      </c>
      <c r="D96" s="10"/>
      <c r="E96" s="9"/>
      <c r="F96" s="9"/>
      <c r="G96" s="10"/>
      <c r="H96" s="8"/>
      <c r="I96" s="8"/>
      <c r="J96" s="29"/>
      <c r="K96" s="8"/>
      <c r="L96" s="8"/>
      <c r="M96" s="8"/>
      <c r="N96" s="8"/>
      <c r="O96" s="8"/>
      <c r="P96" s="29"/>
      <c r="Q96" s="8"/>
      <c r="R96" s="8"/>
      <c r="S96" s="29"/>
      <c r="T96" s="8"/>
      <c r="U96" s="8"/>
      <c r="V96" s="8"/>
      <c r="W96" s="29"/>
      <c r="X96" s="8"/>
      <c r="Y96" s="8"/>
      <c r="Z96" s="8"/>
      <c r="AA96" s="8"/>
      <c r="AB96" s="8"/>
      <c r="AC96" s="8"/>
      <c r="AD96" s="8"/>
      <c r="AE96" s="8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68" s="11" customFormat="1" x14ac:dyDescent="0.25">
      <c r="A97" s="1" t="s">
        <v>64</v>
      </c>
      <c r="B97" s="9"/>
      <c r="C97" s="9"/>
      <c r="D97" s="10"/>
      <c r="E97" s="9"/>
      <c r="F97" s="9"/>
      <c r="G97" s="10"/>
      <c r="H97" s="8"/>
      <c r="I97" s="8"/>
      <c r="J97" s="29"/>
      <c r="K97" s="8"/>
      <c r="L97" s="8"/>
      <c r="M97" s="8"/>
      <c r="N97" s="8"/>
      <c r="O97" s="8"/>
      <c r="P97" s="29"/>
      <c r="Q97" s="8"/>
      <c r="R97" s="8"/>
      <c r="S97" s="29"/>
      <c r="T97" s="8"/>
      <c r="U97" s="8"/>
      <c r="V97" s="8"/>
      <c r="W97" s="29"/>
      <c r="X97" s="8"/>
      <c r="Y97" s="8"/>
      <c r="Z97" s="8"/>
      <c r="AA97" s="8"/>
      <c r="AB97" s="8"/>
      <c r="AC97" s="8"/>
      <c r="AD97" s="8"/>
      <c r="AE97" s="8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68" s="11" customFormat="1" x14ac:dyDescent="0.25">
      <c r="A98" s="1" t="s">
        <v>60</v>
      </c>
      <c r="B98" s="9"/>
      <c r="C98" s="9"/>
      <c r="D98" s="10"/>
      <c r="E98" s="9"/>
      <c r="F98" s="9"/>
      <c r="G98" s="10"/>
      <c r="H98" s="8"/>
      <c r="I98" s="8"/>
      <c r="J98" s="29"/>
      <c r="K98" s="8"/>
      <c r="L98" s="8"/>
      <c r="M98" s="8"/>
      <c r="N98" s="8"/>
      <c r="O98" s="8"/>
      <c r="P98" s="29"/>
      <c r="Q98" s="8"/>
      <c r="R98" s="8"/>
      <c r="S98" s="29"/>
      <c r="T98" s="8"/>
      <c r="U98" s="8"/>
      <c r="V98" s="8"/>
      <c r="W98" s="29"/>
      <c r="X98" s="8"/>
      <c r="Y98" s="8"/>
      <c r="Z98" s="8"/>
      <c r="AA98" s="8"/>
      <c r="AB98" s="8"/>
      <c r="AC98" s="8"/>
      <c r="AD98" s="8"/>
      <c r="AE98" s="8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68" s="8" customFormat="1" x14ac:dyDescent="0.25">
      <c r="A99" s="6" t="s">
        <v>68</v>
      </c>
      <c r="B99" s="38"/>
      <c r="C99" s="38">
        <f>SUM(C96:C98)</f>
        <v>1</v>
      </c>
      <c r="D99" s="36"/>
      <c r="E99" s="38"/>
      <c r="F99" s="38"/>
      <c r="G99" s="36"/>
      <c r="J99" s="29"/>
      <c r="P99" s="29"/>
      <c r="S99" s="29"/>
      <c r="W99" s="29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</row>
    <row r="100" spans="1:68" s="11" customFormat="1" x14ac:dyDescent="0.25">
      <c r="A100" s="8" t="s">
        <v>172</v>
      </c>
      <c r="B100" s="9"/>
      <c r="C100" s="9"/>
      <c r="D100" s="10"/>
      <c r="E100" s="9"/>
      <c r="F100" s="9"/>
      <c r="G100" s="10"/>
      <c r="H100" s="8"/>
      <c r="I100" s="8"/>
      <c r="J100" s="29"/>
      <c r="K100" s="8"/>
      <c r="L100" s="8"/>
      <c r="M100" s="8"/>
      <c r="N100" s="8"/>
      <c r="O100" s="8"/>
      <c r="P100" s="29"/>
      <c r="Q100" s="8"/>
      <c r="R100" s="8"/>
      <c r="S100" s="29"/>
      <c r="T100" s="8"/>
      <c r="U100" s="8"/>
      <c r="V100" s="8"/>
      <c r="W100" s="29"/>
      <c r="X100" s="8"/>
      <c r="Y100" s="8"/>
      <c r="Z100" s="8"/>
      <c r="AA100" s="8"/>
      <c r="AB100" s="8"/>
      <c r="AC100" s="8"/>
      <c r="AD100" s="8"/>
      <c r="AE100" s="8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</row>
    <row r="101" spans="1:68" s="11" customFormat="1" x14ac:dyDescent="0.25">
      <c r="A101" s="1" t="s">
        <v>67</v>
      </c>
      <c r="D101" s="26"/>
      <c r="H101" s="9"/>
      <c r="I101" s="10"/>
      <c r="J101" s="10">
        <v>1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</row>
    <row r="102" spans="1:68" s="11" customFormat="1" x14ac:dyDescent="0.25">
      <c r="A102" s="1" t="s">
        <v>64</v>
      </c>
      <c r="D102" s="26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</row>
    <row r="103" spans="1:68" s="11" customFormat="1" x14ac:dyDescent="0.25">
      <c r="A103" s="1" t="s">
        <v>60</v>
      </c>
      <c r="D103" s="26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</row>
    <row r="104" spans="1:68" s="8" customFormat="1" x14ac:dyDescent="0.25">
      <c r="A104" s="6" t="s">
        <v>68</v>
      </c>
      <c r="D104" s="29"/>
      <c r="H104" s="67"/>
      <c r="I104" s="68"/>
      <c r="J104" s="36">
        <f>SUM(J101:J103)</f>
        <v>1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</row>
    <row r="105" spans="1:68" s="11" customFormat="1" x14ac:dyDescent="0.25">
      <c r="A105" s="8" t="s">
        <v>173</v>
      </c>
      <c r="D105" s="26"/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</row>
    <row r="106" spans="1:68" s="11" customFormat="1" x14ac:dyDescent="0.25">
      <c r="A106" s="1" t="s">
        <v>67</v>
      </c>
      <c r="D106" s="26"/>
      <c r="H106" s="9"/>
      <c r="I106" s="10"/>
      <c r="J106" s="10"/>
      <c r="K106" s="10"/>
      <c r="L106" s="10"/>
      <c r="M106" s="10"/>
      <c r="N106" s="10"/>
      <c r="O106" s="10"/>
      <c r="P106" s="10"/>
      <c r="Q106" s="10">
        <v>1</v>
      </c>
      <c r="R106" s="10">
        <v>1</v>
      </c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</row>
    <row r="107" spans="1:68" x14ac:dyDescent="0.25">
      <c r="A107" s="1" t="s">
        <v>64</v>
      </c>
    </row>
    <row r="108" spans="1:68" x14ac:dyDescent="0.25">
      <c r="A108" s="1" t="s">
        <v>60</v>
      </c>
    </row>
    <row r="109" spans="1:68" s="1" customFormat="1" x14ac:dyDescent="0.25">
      <c r="A109" s="6" t="s">
        <v>68</v>
      </c>
      <c r="D109" s="35"/>
      <c r="J109" s="35"/>
      <c r="P109" s="35"/>
      <c r="Q109" s="4">
        <f>SUM(Q106:Q108)</f>
        <v>1</v>
      </c>
      <c r="R109" s="4">
        <f>SUM(R106:R108)</f>
        <v>1</v>
      </c>
      <c r="S109" s="40"/>
      <c r="T109" s="4"/>
      <c r="W109" s="35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68" s="26" customFormat="1" x14ac:dyDescent="0.25">
      <c r="A110" s="30" t="s">
        <v>457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</row>
    <row r="111" spans="1:68" s="26" customFormat="1" x14ac:dyDescent="0.25">
      <c r="A111" s="24" t="s">
        <v>67</v>
      </c>
      <c r="B111" s="36">
        <f t="shared" ref="B111:AG111" si="29">+B116+B121+B126+B131+B136+B141+B146+B151+B156+B161+B166+B171+B176+B181+B186+B191+B196+B201+B206+B211+B216+B221+B231+B236+B241+B246+B251+B256+B261+B266+B271+B276+B281+B286+B291+B296+B301+B306+B311+B316+B321+B326+B331+B336+B341+B346+B351+B356+B361+B366+B371+B376+B381+B386+B391</f>
        <v>1821</v>
      </c>
      <c r="C111" s="36">
        <f t="shared" si="29"/>
        <v>3440</v>
      </c>
      <c r="D111" s="36">
        <f t="shared" si="29"/>
        <v>3753</v>
      </c>
      <c r="E111" s="36">
        <f t="shared" si="29"/>
        <v>4586</v>
      </c>
      <c r="F111" s="36">
        <f t="shared" si="29"/>
        <v>5407</v>
      </c>
      <c r="G111" s="36">
        <f t="shared" si="29"/>
        <v>5975</v>
      </c>
      <c r="H111" s="36">
        <f t="shared" si="29"/>
        <v>7746</v>
      </c>
      <c r="I111" s="36">
        <f t="shared" si="29"/>
        <v>7302</v>
      </c>
      <c r="J111" s="36">
        <f t="shared" si="29"/>
        <v>5568</v>
      </c>
      <c r="K111" s="36">
        <f t="shared" si="29"/>
        <v>4980</v>
      </c>
      <c r="L111" s="36">
        <f t="shared" si="29"/>
        <v>3922</v>
      </c>
      <c r="M111" s="36">
        <f t="shared" si="29"/>
        <v>3457</v>
      </c>
      <c r="N111" s="36">
        <f t="shared" si="29"/>
        <v>3895</v>
      </c>
      <c r="O111" s="36">
        <f t="shared" si="29"/>
        <v>3720</v>
      </c>
      <c r="P111" s="36">
        <f t="shared" si="29"/>
        <v>3538</v>
      </c>
      <c r="Q111" s="36">
        <f t="shared" si="29"/>
        <v>3643</v>
      </c>
      <c r="R111" s="36">
        <f t="shared" si="29"/>
        <v>3547</v>
      </c>
      <c r="S111" s="36">
        <f t="shared" si="29"/>
        <v>3632</v>
      </c>
      <c r="T111" s="36">
        <f t="shared" si="29"/>
        <v>4004</v>
      </c>
      <c r="U111" s="36">
        <f t="shared" si="29"/>
        <v>3844</v>
      </c>
      <c r="V111" s="36">
        <f t="shared" si="29"/>
        <v>3407</v>
      </c>
      <c r="W111" s="36">
        <f t="shared" si="29"/>
        <v>3058</v>
      </c>
      <c r="X111" s="36">
        <f t="shared" si="29"/>
        <v>2659</v>
      </c>
      <c r="Y111" s="36">
        <f t="shared" si="29"/>
        <v>2520</v>
      </c>
      <c r="Z111" s="36">
        <f t="shared" si="29"/>
        <v>2441</v>
      </c>
      <c r="AA111" s="36">
        <f t="shared" si="29"/>
        <v>2299</v>
      </c>
      <c r="AB111" s="36">
        <f t="shared" si="29"/>
        <v>2496</v>
      </c>
      <c r="AC111" s="36">
        <f t="shared" si="29"/>
        <v>2599</v>
      </c>
      <c r="AD111" s="36">
        <f t="shared" si="29"/>
        <v>2652</v>
      </c>
      <c r="AE111" s="36">
        <f t="shared" si="29"/>
        <v>2622</v>
      </c>
      <c r="AF111" s="36">
        <f t="shared" si="29"/>
        <v>2769</v>
      </c>
      <c r="AG111" s="36">
        <f t="shared" si="29"/>
        <v>2850</v>
      </c>
      <c r="AH111" s="36">
        <f t="shared" ref="AH111:BI111" si="30">+AH116+AH121+AH126+AH131+AH136+AH141+AH146+AH151+AH156+AH161+AH166+AH171+AH176+AH181+AH186+AH191+AH196+AH201+AH206+AH211+AH216+AH221+AH231+AH236+AH241+AH246+AH251+AH256+AH261+AH266+AH271+AH276+AH281+AH286+AH291+AH296+AH301+AH306+AH311+AH316+AH321+AH326+AH331+AH336+AH341+AH346+AH351+AH356+AH361+AH366+AH371+AH376+AH381+AH386+AH391</f>
        <v>2908</v>
      </c>
      <c r="AI111" s="36">
        <f t="shared" si="30"/>
        <v>2997</v>
      </c>
      <c r="AJ111" s="36">
        <f t="shared" si="30"/>
        <v>3019</v>
      </c>
      <c r="AK111" s="36">
        <f t="shared" si="30"/>
        <v>3057</v>
      </c>
      <c r="AL111" s="36">
        <f t="shared" si="30"/>
        <v>3044</v>
      </c>
      <c r="AM111" s="36">
        <f t="shared" si="30"/>
        <v>3033</v>
      </c>
      <c r="AN111" s="36">
        <f t="shared" si="30"/>
        <v>3027</v>
      </c>
      <c r="AO111" s="36">
        <f t="shared" si="30"/>
        <v>2827</v>
      </c>
      <c r="AP111" s="36">
        <f t="shared" si="30"/>
        <v>2792</v>
      </c>
      <c r="AQ111" s="36">
        <f t="shared" si="30"/>
        <v>2473</v>
      </c>
      <c r="AR111" s="36">
        <f t="shared" si="30"/>
        <v>2106</v>
      </c>
      <c r="AS111" s="36">
        <f t="shared" si="30"/>
        <v>1846</v>
      </c>
      <c r="AT111" s="36">
        <f t="shared" si="30"/>
        <v>1773</v>
      </c>
      <c r="AU111" s="36">
        <f t="shared" si="30"/>
        <v>1763</v>
      </c>
      <c r="AV111" s="36">
        <f t="shared" si="30"/>
        <v>1651</v>
      </c>
      <c r="AW111" s="36">
        <f t="shared" si="30"/>
        <v>1631</v>
      </c>
      <c r="AX111" s="36">
        <f t="shared" si="30"/>
        <v>1613</v>
      </c>
      <c r="AY111" s="36">
        <f t="shared" si="30"/>
        <v>1594</v>
      </c>
      <c r="AZ111" s="36">
        <f t="shared" si="30"/>
        <v>1595</v>
      </c>
      <c r="BA111" s="36">
        <f t="shared" si="30"/>
        <v>1553</v>
      </c>
      <c r="BB111" s="36">
        <f t="shared" si="30"/>
        <v>1569</v>
      </c>
      <c r="BC111" s="36">
        <f t="shared" si="30"/>
        <v>1569</v>
      </c>
      <c r="BD111" s="36">
        <f t="shared" si="30"/>
        <v>1573</v>
      </c>
      <c r="BE111" s="36">
        <f t="shared" si="30"/>
        <v>1568</v>
      </c>
      <c r="BF111" s="36">
        <f t="shared" si="30"/>
        <v>1567</v>
      </c>
      <c r="BG111" s="36">
        <f t="shared" si="30"/>
        <v>1506</v>
      </c>
      <c r="BH111" s="36">
        <f t="shared" si="30"/>
        <v>1521</v>
      </c>
      <c r="BI111" s="36">
        <f t="shared" si="30"/>
        <v>1493</v>
      </c>
      <c r="BJ111" s="40">
        <v>1256</v>
      </c>
      <c r="BK111" s="79">
        <v>1287</v>
      </c>
      <c r="BL111" s="40">
        <v>1289</v>
      </c>
      <c r="BM111" s="40">
        <v>1287</v>
      </c>
      <c r="BN111" s="40">
        <v>1273</v>
      </c>
      <c r="BO111" s="40">
        <v>1312</v>
      </c>
      <c r="BP111" s="40">
        <v>1282</v>
      </c>
    </row>
    <row r="112" spans="1:68" s="26" customFormat="1" x14ac:dyDescent="0.25">
      <c r="A112" s="24" t="s">
        <v>64</v>
      </c>
      <c r="B112" s="36">
        <f t="shared" ref="B112:AG112" si="31">+B117+B122+B127+B132+B137+B142+B147+B152+B157+B162+B167+B172+B177+B182+B187+B192+B197+B202+B207+B212+B217+B222+B232+B237+B242+B247+B252+B257+B262+B267+B272+B277+B282+B287+B292+B297+B302+B307+B312+B317+B322+B327+B332+B337+B342+B347+B352+B357+B362+B367+B372+B377+B382+B387+B392</f>
        <v>1</v>
      </c>
      <c r="C112" s="36">
        <f t="shared" si="31"/>
        <v>0</v>
      </c>
      <c r="D112" s="36">
        <f t="shared" si="31"/>
        <v>0</v>
      </c>
      <c r="E112" s="36">
        <f t="shared" si="31"/>
        <v>100</v>
      </c>
      <c r="F112" s="36">
        <f t="shared" si="31"/>
        <v>109</v>
      </c>
      <c r="G112" s="36">
        <f t="shared" si="31"/>
        <v>170</v>
      </c>
      <c r="H112" s="36">
        <f t="shared" si="31"/>
        <v>165</v>
      </c>
      <c r="I112" s="36">
        <f t="shared" si="31"/>
        <v>114</v>
      </c>
      <c r="J112" s="36">
        <f t="shared" si="31"/>
        <v>0</v>
      </c>
      <c r="K112" s="36">
        <f t="shared" si="31"/>
        <v>0</v>
      </c>
      <c r="L112" s="36">
        <f t="shared" si="31"/>
        <v>50</v>
      </c>
      <c r="M112" s="36">
        <f t="shared" si="31"/>
        <v>61</v>
      </c>
      <c r="N112" s="36">
        <f t="shared" si="31"/>
        <v>0</v>
      </c>
      <c r="O112" s="36">
        <f t="shared" si="31"/>
        <v>2</v>
      </c>
      <c r="P112" s="36">
        <f t="shared" si="31"/>
        <v>0</v>
      </c>
      <c r="Q112" s="36">
        <f t="shared" si="31"/>
        <v>0</v>
      </c>
      <c r="R112" s="36">
        <f t="shared" si="31"/>
        <v>0</v>
      </c>
      <c r="S112" s="36">
        <f t="shared" si="31"/>
        <v>2</v>
      </c>
      <c r="T112" s="36">
        <f t="shared" si="31"/>
        <v>19</v>
      </c>
      <c r="U112" s="36">
        <f t="shared" si="31"/>
        <v>18</v>
      </c>
      <c r="V112" s="36">
        <f t="shared" si="31"/>
        <v>23</v>
      </c>
      <c r="W112" s="36">
        <f t="shared" si="31"/>
        <v>82</v>
      </c>
      <c r="X112" s="36">
        <f t="shared" si="31"/>
        <v>111</v>
      </c>
      <c r="Y112" s="36">
        <f t="shared" si="31"/>
        <v>161</v>
      </c>
      <c r="Z112" s="36">
        <f t="shared" si="31"/>
        <v>156</v>
      </c>
      <c r="AA112" s="36">
        <f t="shared" si="31"/>
        <v>184</v>
      </c>
      <c r="AB112" s="36">
        <f t="shared" si="31"/>
        <v>177</v>
      </c>
      <c r="AC112" s="36">
        <f t="shared" si="31"/>
        <v>174</v>
      </c>
      <c r="AD112" s="36">
        <f t="shared" si="31"/>
        <v>181</v>
      </c>
      <c r="AE112" s="36">
        <f t="shared" si="31"/>
        <v>187</v>
      </c>
      <c r="AF112" s="36">
        <f t="shared" si="31"/>
        <v>191</v>
      </c>
      <c r="AG112" s="36">
        <f t="shared" si="31"/>
        <v>196</v>
      </c>
      <c r="AH112" s="36">
        <f t="shared" ref="AH112:BI112" si="32">+AH117+AH122+AH127+AH132+AH137+AH142+AH147+AH152+AH157+AH162+AH167+AH172+AH177+AH182+AH187+AH192+AH197+AH202+AH207+AH212+AH217+AH222+AH232+AH237+AH242+AH247+AH252+AH257+AH262+AH267+AH272+AH277+AH282+AH287+AH292+AH297+AH302+AH307+AH312+AH317+AH322+AH327+AH332+AH337+AH342+AH347+AH352+AH357+AH362+AH367+AH372+AH377+AH382+AH387+AH392</f>
        <v>227</v>
      </c>
      <c r="AI112" s="36">
        <f t="shared" si="32"/>
        <v>235</v>
      </c>
      <c r="AJ112" s="36">
        <f t="shared" si="32"/>
        <v>248</v>
      </c>
      <c r="AK112" s="36">
        <f t="shared" si="32"/>
        <v>247</v>
      </c>
      <c r="AL112" s="36">
        <f t="shared" si="32"/>
        <v>247</v>
      </c>
      <c r="AM112" s="36">
        <f t="shared" si="32"/>
        <v>268</v>
      </c>
      <c r="AN112" s="36">
        <f t="shared" si="32"/>
        <v>270</v>
      </c>
      <c r="AO112" s="36">
        <f t="shared" si="32"/>
        <v>269</v>
      </c>
      <c r="AP112" s="36">
        <f t="shared" si="32"/>
        <v>264</v>
      </c>
      <c r="AQ112" s="36">
        <f t="shared" si="32"/>
        <v>279</v>
      </c>
      <c r="AR112" s="36">
        <f t="shared" si="32"/>
        <v>277</v>
      </c>
      <c r="AS112" s="36">
        <f t="shared" si="32"/>
        <v>278</v>
      </c>
      <c r="AT112" s="36">
        <f t="shared" si="32"/>
        <v>162</v>
      </c>
      <c r="AU112" s="36">
        <f t="shared" si="32"/>
        <v>145</v>
      </c>
      <c r="AV112" s="36">
        <f t="shared" si="32"/>
        <v>103</v>
      </c>
      <c r="AW112" s="36">
        <f t="shared" si="32"/>
        <v>98</v>
      </c>
      <c r="AX112" s="36">
        <f t="shared" si="32"/>
        <v>99</v>
      </c>
      <c r="AY112" s="36">
        <f t="shared" si="32"/>
        <v>97</v>
      </c>
      <c r="AZ112" s="36">
        <f t="shared" si="32"/>
        <v>114</v>
      </c>
      <c r="BA112" s="36">
        <f t="shared" si="32"/>
        <v>114</v>
      </c>
      <c r="BB112" s="36">
        <f t="shared" si="32"/>
        <v>114</v>
      </c>
      <c r="BC112" s="36">
        <f t="shared" si="32"/>
        <v>114</v>
      </c>
      <c r="BD112" s="36">
        <f t="shared" si="32"/>
        <v>113</v>
      </c>
      <c r="BE112" s="36">
        <f t="shared" si="32"/>
        <v>113</v>
      </c>
      <c r="BF112" s="36">
        <f t="shared" si="32"/>
        <v>113</v>
      </c>
      <c r="BG112" s="36">
        <f t="shared" si="32"/>
        <v>97</v>
      </c>
      <c r="BH112" s="36">
        <f t="shared" si="32"/>
        <v>103</v>
      </c>
      <c r="BI112" s="36">
        <f t="shared" si="32"/>
        <v>108</v>
      </c>
      <c r="BJ112" s="35">
        <v>97</v>
      </c>
      <c r="BK112" s="78">
        <v>100</v>
      </c>
      <c r="BL112" s="35">
        <v>101</v>
      </c>
      <c r="BM112" s="35">
        <v>95</v>
      </c>
      <c r="BN112" s="35">
        <v>104</v>
      </c>
      <c r="BO112" s="35">
        <v>111</v>
      </c>
      <c r="BP112" s="35">
        <v>111</v>
      </c>
    </row>
    <row r="113" spans="1:68" s="26" customFormat="1" x14ac:dyDescent="0.25">
      <c r="A113" s="24" t="s">
        <v>60</v>
      </c>
      <c r="B113" s="36">
        <f t="shared" ref="B113:AG113" si="33">+B118+B123+B128+B133+B138+B143+B148+B153+B158+B163+B168+B173+B178+B183+B188+B193+B198+B203+B208+B213+B218+B223+B233+B238+B243+B248+B253+B258+B263+B268+B273+B278+B283+B288+B293+B298+B303+B308+B313+B318+B323+B328+B333+B338+B343+B348+B353+B358+B363+B368+B373+B378+B383+B388+B393</f>
        <v>1802</v>
      </c>
      <c r="C113" s="36">
        <f t="shared" si="33"/>
        <v>388</v>
      </c>
      <c r="D113" s="36">
        <f t="shared" si="33"/>
        <v>540.5</v>
      </c>
      <c r="E113" s="36">
        <f t="shared" si="33"/>
        <v>694</v>
      </c>
      <c r="F113" s="36">
        <f t="shared" si="33"/>
        <v>1021</v>
      </c>
      <c r="G113" s="36">
        <f t="shared" si="33"/>
        <v>1311</v>
      </c>
      <c r="H113" s="36">
        <f t="shared" si="33"/>
        <v>1442</v>
      </c>
      <c r="I113" s="36">
        <f t="shared" si="33"/>
        <v>1460</v>
      </c>
      <c r="J113" s="36">
        <f t="shared" si="33"/>
        <v>1774</v>
      </c>
      <c r="K113" s="36">
        <f t="shared" si="33"/>
        <v>1680</v>
      </c>
      <c r="L113" s="36">
        <f t="shared" si="33"/>
        <v>1516</v>
      </c>
      <c r="M113" s="36">
        <f t="shared" si="33"/>
        <v>1235</v>
      </c>
      <c r="N113" s="36">
        <f t="shared" si="33"/>
        <v>657</v>
      </c>
      <c r="O113" s="36">
        <f t="shared" si="33"/>
        <v>852</v>
      </c>
      <c r="P113" s="36">
        <f t="shared" si="33"/>
        <v>1055</v>
      </c>
      <c r="Q113" s="36">
        <f t="shared" si="33"/>
        <v>1036</v>
      </c>
      <c r="R113" s="36">
        <f t="shared" si="33"/>
        <v>1052</v>
      </c>
      <c r="S113" s="36">
        <f t="shared" si="33"/>
        <v>1033</v>
      </c>
      <c r="T113" s="36">
        <f t="shared" si="33"/>
        <v>725</v>
      </c>
      <c r="U113" s="36">
        <f t="shared" si="33"/>
        <v>822</v>
      </c>
      <c r="V113" s="36">
        <f t="shared" si="33"/>
        <v>990</v>
      </c>
      <c r="W113" s="36">
        <f t="shared" si="33"/>
        <v>1024</v>
      </c>
      <c r="X113" s="36">
        <f t="shared" si="33"/>
        <v>1068</v>
      </c>
      <c r="Y113" s="36">
        <f t="shared" si="33"/>
        <v>1096</v>
      </c>
      <c r="Z113" s="36">
        <f t="shared" si="33"/>
        <v>1018</v>
      </c>
      <c r="AA113" s="36">
        <f t="shared" si="33"/>
        <v>950</v>
      </c>
      <c r="AB113" s="36">
        <f t="shared" si="33"/>
        <v>899</v>
      </c>
      <c r="AC113" s="36">
        <f t="shared" si="33"/>
        <v>877</v>
      </c>
      <c r="AD113" s="36">
        <f t="shared" si="33"/>
        <v>851</v>
      </c>
      <c r="AE113" s="36">
        <f t="shared" si="33"/>
        <v>819</v>
      </c>
      <c r="AF113" s="36">
        <f t="shared" si="33"/>
        <v>853</v>
      </c>
      <c r="AG113" s="36">
        <f t="shared" si="33"/>
        <v>945</v>
      </c>
      <c r="AH113" s="36">
        <f t="shared" ref="AH113:BI113" si="34">+AH118+AH123+AH128+AH133+AH138+AH143+AH148+AH153+AH158+AH163+AH168+AH173+AH178+AH183+AH188+AH193+AH198+AH203+AH208+AH213+AH218+AH223+AH233+AH238+AH243+AH248+AH253+AH258+AH263+AH268+AH273+AH278+AH283+AH288+AH293+AH298+AH303+AH308+AH313+AH318+AH323+AH328+AH333+AH338+AH343+AH348+AH353+AH358+AH363+AH368+AH373+AH378+AH383+AH388+AH393</f>
        <v>999</v>
      </c>
      <c r="AI113" s="36">
        <f t="shared" si="34"/>
        <v>1071</v>
      </c>
      <c r="AJ113" s="36">
        <f t="shared" si="34"/>
        <v>1085</v>
      </c>
      <c r="AK113" s="36">
        <f t="shared" si="34"/>
        <v>1093</v>
      </c>
      <c r="AL113" s="36">
        <f t="shared" si="34"/>
        <v>1168</v>
      </c>
      <c r="AM113" s="36">
        <f t="shared" si="34"/>
        <v>1128</v>
      </c>
      <c r="AN113" s="36">
        <f t="shared" si="34"/>
        <v>1123</v>
      </c>
      <c r="AO113" s="36">
        <f t="shared" si="34"/>
        <v>1145</v>
      </c>
      <c r="AP113" s="36">
        <f t="shared" si="34"/>
        <v>1099</v>
      </c>
      <c r="AQ113" s="36">
        <f t="shared" si="34"/>
        <v>1184</v>
      </c>
      <c r="AR113" s="36">
        <f t="shared" si="34"/>
        <v>1103</v>
      </c>
      <c r="AS113" s="36">
        <f t="shared" si="34"/>
        <v>1098</v>
      </c>
      <c r="AT113" s="36">
        <f t="shared" si="34"/>
        <v>968</v>
      </c>
      <c r="AU113" s="36">
        <f t="shared" si="34"/>
        <v>848</v>
      </c>
      <c r="AV113" s="36">
        <f t="shared" si="34"/>
        <v>821</v>
      </c>
      <c r="AW113" s="36">
        <f t="shared" si="34"/>
        <v>797</v>
      </c>
      <c r="AX113" s="36">
        <f t="shared" si="34"/>
        <v>770</v>
      </c>
      <c r="AY113" s="36">
        <f t="shared" si="34"/>
        <v>776</v>
      </c>
      <c r="AZ113" s="36">
        <f t="shared" si="34"/>
        <v>771</v>
      </c>
      <c r="BA113" s="36">
        <f t="shared" si="34"/>
        <v>775</v>
      </c>
      <c r="BB113" s="36">
        <f t="shared" si="34"/>
        <v>772</v>
      </c>
      <c r="BC113" s="36">
        <f t="shared" si="34"/>
        <v>751</v>
      </c>
      <c r="BD113" s="36">
        <f t="shared" si="34"/>
        <v>745</v>
      </c>
      <c r="BE113" s="36">
        <f t="shared" si="34"/>
        <v>738</v>
      </c>
      <c r="BF113" s="36">
        <f t="shared" si="34"/>
        <v>739</v>
      </c>
      <c r="BG113" s="36">
        <f t="shared" si="34"/>
        <v>718</v>
      </c>
      <c r="BH113" s="36">
        <f t="shared" si="34"/>
        <v>687</v>
      </c>
      <c r="BI113" s="36">
        <f t="shared" si="34"/>
        <v>664</v>
      </c>
      <c r="BJ113" s="36">
        <v>614</v>
      </c>
      <c r="BK113" s="78">
        <v>639</v>
      </c>
      <c r="BL113" s="35">
        <v>635</v>
      </c>
      <c r="BM113" s="35">
        <v>630</v>
      </c>
      <c r="BN113" s="35">
        <v>585</v>
      </c>
      <c r="BO113" s="35">
        <v>611</v>
      </c>
      <c r="BP113" s="35">
        <v>577</v>
      </c>
    </row>
    <row r="114" spans="1:68" s="26" customFormat="1" x14ac:dyDescent="0.25">
      <c r="A114" s="25" t="s">
        <v>68</v>
      </c>
      <c r="B114" s="36">
        <f>SUM(B111:B113)</f>
        <v>3624</v>
      </c>
      <c r="C114" s="36">
        <f t="shared" ref="C114:BI114" si="35">SUM(C111:C113)</f>
        <v>3828</v>
      </c>
      <c r="D114" s="36">
        <f t="shared" si="35"/>
        <v>4293.5</v>
      </c>
      <c r="E114" s="36">
        <f t="shared" si="35"/>
        <v>5380</v>
      </c>
      <c r="F114" s="36">
        <f t="shared" si="35"/>
        <v>6537</v>
      </c>
      <c r="G114" s="36">
        <f t="shared" si="35"/>
        <v>7456</v>
      </c>
      <c r="H114" s="36">
        <f t="shared" si="35"/>
        <v>9353</v>
      </c>
      <c r="I114" s="36">
        <f t="shared" si="35"/>
        <v>8876</v>
      </c>
      <c r="J114" s="36">
        <f t="shared" si="35"/>
        <v>7342</v>
      </c>
      <c r="K114" s="36">
        <f t="shared" si="35"/>
        <v>6660</v>
      </c>
      <c r="L114" s="36">
        <f t="shared" si="35"/>
        <v>5488</v>
      </c>
      <c r="M114" s="36">
        <f t="shared" si="35"/>
        <v>4753</v>
      </c>
      <c r="N114" s="36">
        <f t="shared" si="35"/>
        <v>4552</v>
      </c>
      <c r="O114" s="36">
        <f t="shared" si="35"/>
        <v>4574</v>
      </c>
      <c r="P114" s="36">
        <f t="shared" si="35"/>
        <v>4593</v>
      </c>
      <c r="Q114" s="36">
        <f t="shared" si="35"/>
        <v>4679</v>
      </c>
      <c r="R114" s="36">
        <f t="shared" si="35"/>
        <v>4599</v>
      </c>
      <c r="S114" s="36">
        <f t="shared" si="35"/>
        <v>4667</v>
      </c>
      <c r="T114" s="36">
        <f t="shared" si="35"/>
        <v>4748</v>
      </c>
      <c r="U114" s="36">
        <f t="shared" si="35"/>
        <v>4684</v>
      </c>
      <c r="V114" s="36">
        <f t="shared" si="35"/>
        <v>4420</v>
      </c>
      <c r="W114" s="36">
        <f t="shared" si="35"/>
        <v>4164</v>
      </c>
      <c r="X114" s="36">
        <f t="shared" si="35"/>
        <v>3838</v>
      </c>
      <c r="Y114" s="36">
        <f t="shared" si="35"/>
        <v>3777</v>
      </c>
      <c r="Z114" s="36">
        <f t="shared" si="35"/>
        <v>3615</v>
      </c>
      <c r="AA114" s="36">
        <f t="shared" si="35"/>
        <v>3433</v>
      </c>
      <c r="AB114" s="36">
        <f t="shared" si="35"/>
        <v>3572</v>
      </c>
      <c r="AC114" s="36">
        <f t="shared" si="35"/>
        <v>3650</v>
      </c>
      <c r="AD114" s="36">
        <f t="shared" si="35"/>
        <v>3684</v>
      </c>
      <c r="AE114" s="36">
        <f t="shared" si="35"/>
        <v>3628</v>
      </c>
      <c r="AF114" s="36">
        <f t="shared" si="35"/>
        <v>3813</v>
      </c>
      <c r="AG114" s="36">
        <f t="shared" si="35"/>
        <v>3991</v>
      </c>
      <c r="AH114" s="36">
        <f t="shared" si="35"/>
        <v>4134</v>
      </c>
      <c r="AI114" s="36">
        <f t="shared" si="35"/>
        <v>4303</v>
      </c>
      <c r="AJ114" s="36">
        <f t="shared" si="35"/>
        <v>4352</v>
      </c>
      <c r="AK114" s="36">
        <f t="shared" si="35"/>
        <v>4397</v>
      </c>
      <c r="AL114" s="36">
        <f t="shared" si="35"/>
        <v>4459</v>
      </c>
      <c r="AM114" s="36">
        <f t="shared" si="35"/>
        <v>4429</v>
      </c>
      <c r="AN114" s="36">
        <f t="shared" si="35"/>
        <v>4420</v>
      </c>
      <c r="AO114" s="36">
        <f t="shared" si="35"/>
        <v>4241</v>
      </c>
      <c r="AP114" s="36">
        <f t="shared" si="35"/>
        <v>4155</v>
      </c>
      <c r="AQ114" s="36">
        <f t="shared" si="35"/>
        <v>3936</v>
      </c>
      <c r="AR114" s="36">
        <f t="shared" si="35"/>
        <v>3486</v>
      </c>
      <c r="AS114" s="36">
        <f t="shared" si="35"/>
        <v>3222</v>
      </c>
      <c r="AT114" s="36">
        <f t="shared" si="35"/>
        <v>2903</v>
      </c>
      <c r="AU114" s="36">
        <f t="shared" si="35"/>
        <v>2756</v>
      </c>
      <c r="AV114" s="36">
        <f t="shared" si="35"/>
        <v>2575</v>
      </c>
      <c r="AW114" s="36">
        <f t="shared" si="35"/>
        <v>2526</v>
      </c>
      <c r="AX114" s="36">
        <f t="shared" si="35"/>
        <v>2482</v>
      </c>
      <c r="AY114" s="36">
        <f t="shared" si="35"/>
        <v>2467</v>
      </c>
      <c r="AZ114" s="36">
        <f t="shared" si="35"/>
        <v>2480</v>
      </c>
      <c r="BA114" s="36">
        <f t="shared" si="35"/>
        <v>2442</v>
      </c>
      <c r="BB114" s="36">
        <f t="shared" si="35"/>
        <v>2455</v>
      </c>
      <c r="BC114" s="36">
        <f t="shared" si="35"/>
        <v>2434</v>
      </c>
      <c r="BD114" s="36">
        <f t="shared" si="35"/>
        <v>2431</v>
      </c>
      <c r="BE114" s="36">
        <f t="shared" si="35"/>
        <v>2419</v>
      </c>
      <c r="BF114" s="36">
        <f t="shared" si="35"/>
        <v>2419</v>
      </c>
      <c r="BG114" s="36">
        <f t="shared" si="35"/>
        <v>2321</v>
      </c>
      <c r="BH114" s="36">
        <f t="shared" si="35"/>
        <v>2311</v>
      </c>
      <c r="BI114" s="36">
        <f t="shared" si="35"/>
        <v>2265</v>
      </c>
      <c r="BJ114" s="40">
        <v>1967</v>
      </c>
      <c r="BK114" s="79">
        <v>2026</v>
      </c>
      <c r="BL114" s="40">
        <v>2025</v>
      </c>
      <c r="BM114" s="40">
        <v>2012</v>
      </c>
      <c r="BN114" s="40">
        <v>1962</v>
      </c>
      <c r="BO114" s="40">
        <v>2034</v>
      </c>
      <c r="BP114" s="40">
        <v>1970</v>
      </c>
    </row>
    <row r="115" spans="1:68" s="26" customFormat="1" ht="15" customHeight="1" x14ac:dyDescent="0.25">
      <c r="A115" s="29" t="s">
        <v>170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</row>
    <row r="116" spans="1:68" s="11" customFormat="1" x14ac:dyDescent="0.25">
      <c r="A116" s="35" t="s">
        <v>67</v>
      </c>
      <c r="D116" s="26"/>
      <c r="H116" s="9"/>
      <c r="I116" s="10"/>
      <c r="J116" s="10"/>
      <c r="K116" s="10"/>
      <c r="L116" s="10"/>
      <c r="M116" s="10"/>
      <c r="N116" s="10"/>
      <c r="O116" s="10">
        <v>2</v>
      </c>
      <c r="P116" s="10">
        <v>19</v>
      </c>
      <c r="Q116" s="10">
        <v>67</v>
      </c>
      <c r="R116" s="10">
        <v>94</v>
      </c>
      <c r="S116" s="10">
        <v>72</v>
      </c>
      <c r="T116" s="10">
        <v>161</v>
      </c>
      <c r="U116" s="10">
        <v>151</v>
      </c>
      <c r="V116" s="10">
        <v>116</v>
      </c>
      <c r="W116" s="10">
        <v>63</v>
      </c>
      <c r="X116" s="10">
        <v>30</v>
      </c>
      <c r="Y116" s="10"/>
      <c r="Z116" s="10"/>
      <c r="AA116" s="10"/>
      <c r="AB116" s="10"/>
      <c r="AC116" s="10"/>
      <c r="AD116" s="10"/>
      <c r="AE116" s="10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1:68" s="11" customFormat="1" x14ac:dyDescent="0.25">
      <c r="A117" s="35" t="s">
        <v>64</v>
      </c>
      <c r="D117" s="26"/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</row>
    <row r="118" spans="1:68" s="11" customFormat="1" x14ac:dyDescent="0.25">
      <c r="A118" s="35" t="s">
        <v>60</v>
      </c>
      <c r="D118" s="26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1:68" s="8" customFormat="1" x14ac:dyDescent="0.25">
      <c r="A119" s="41" t="s">
        <v>68</v>
      </c>
      <c r="B119" s="38"/>
      <c r="C119" s="38"/>
      <c r="D119" s="36"/>
      <c r="E119" s="38"/>
      <c r="F119" s="38"/>
      <c r="G119" s="38"/>
      <c r="H119" s="38"/>
      <c r="I119" s="38"/>
      <c r="J119" s="36"/>
      <c r="K119" s="38"/>
      <c r="L119" s="38"/>
      <c r="M119" s="38"/>
      <c r="N119" s="38"/>
      <c r="O119" s="38">
        <f t="shared" ref="O119:X119" si="36">SUM(O116:O118)</f>
        <v>2</v>
      </c>
      <c r="P119" s="36">
        <f t="shared" si="36"/>
        <v>19</v>
      </c>
      <c r="Q119" s="38">
        <f t="shared" si="36"/>
        <v>67</v>
      </c>
      <c r="R119" s="38">
        <f t="shared" si="36"/>
        <v>94</v>
      </c>
      <c r="S119" s="36">
        <f t="shared" si="36"/>
        <v>72</v>
      </c>
      <c r="T119" s="38">
        <f t="shared" si="36"/>
        <v>161</v>
      </c>
      <c r="U119" s="38">
        <f t="shared" si="36"/>
        <v>151</v>
      </c>
      <c r="V119" s="38">
        <f t="shared" si="36"/>
        <v>116</v>
      </c>
      <c r="W119" s="36">
        <f t="shared" si="36"/>
        <v>63</v>
      </c>
      <c r="X119" s="38">
        <f t="shared" si="36"/>
        <v>30</v>
      </c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</row>
    <row r="120" spans="1:68" x14ac:dyDescent="0.25">
      <c r="A120" s="8" t="s">
        <v>175</v>
      </c>
    </row>
    <row r="121" spans="1:68" s="11" customFormat="1" x14ac:dyDescent="0.25">
      <c r="A121" s="1" t="s">
        <v>67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P121" s="26"/>
      <c r="R121" s="10"/>
      <c r="S121" s="10"/>
      <c r="T121" s="10">
        <v>1</v>
      </c>
      <c r="U121" s="10">
        <v>1</v>
      </c>
      <c r="V121" s="10">
        <v>1</v>
      </c>
      <c r="W121" s="10">
        <v>1</v>
      </c>
      <c r="X121" s="10">
        <v>1</v>
      </c>
      <c r="Y121" s="10">
        <v>1</v>
      </c>
      <c r="Z121" s="10"/>
      <c r="AA121" s="10"/>
      <c r="AB121" s="10"/>
      <c r="AC121" s="10"/>
      <c r="AD121" s="10"/>
      <c r="AE121" s="10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</row>
    <row r="122" spans="1:68" s="11" customFormat="1" x14ac:dyDescent="0.25">
      <c r="A122" s="1" t="s">
        <v>64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P122" s="26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</row>
    <row r="123" spans="1:68" s="11" customFormat="1" x14ac:dyDescent="0.25">
      <c r="A123" s="1" t="s">
        <v>60</v>
      </c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P123" s="26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</row>
    <row r="124" spans="1:68" s="8" customFormat="1" x14ac:dyDescent="0.25">
      <c r="A124" s="6" t="s">
        <v>68</v>
      </c>
      <c r="B124" s="67"/>
      <c r="C124" s="68"/>
      <c r="D124" s="68"/>
      <c r="E124" s="68"/>
      <c r="F124" s="68"/>
      <c r="G124" s="68"/>
      <c r="H124" s="68"/>
      <c r="I124" s="68"/>
      <c r="J124" s="68"/>
      <c r="K124" s="68"/>
      <c r="P124" s="29"/>
      <c r="R124" s="68"/>
      <c r="S124" s="68"/>
      <c r="T124" s="36">
        <f t="shared" ref="T124:Y124" si="37">SUM(T121:T123)</f>
        <v>1</v>
      </c>
      <c r="U124" s="36">
        <f t="shared" si="37"/>
        <v>1</v>
      </c>
      <c r="V124" s="36">
        <f t="shared" si="37"/>
        <v>1</v>
      </c>
      <c r="W124" s="36">
        <f t="shared" si="37"/>
        <v>1</v>
      </c>
      <c r="X124" s="36">
        <f t="shared" si="37"/>
        <v>1</v>
      </c>
      <c r="Y124" s="36">
        <f t="shared" si="37"/>
        <v>1</v>
      </c>
      <c r="Z124" s="68"/>
      <c r="AA124" s="68"/>
      <c r="AB124" s="68"/>
      <c r="AC124" s="68"/>
      <c r="AD124" s="68"/>
      <c r="AE124" s="68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</row>
    <row r="125" spans="1:68" s="11" customFormat="1" x14ac:dyDescent="0.25">
      <c r="A125" s="29" t="s">
        <v>397</v>
      </c>
      <c r="D125" s="26"/>
      <c r="H125" s="9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1:68" s="11" customFormat="1" x14ac:dyDescent="0.25">
      <c r="A126" s="35" t="s">
        <v>67</v>
      </c>
      <c r="D126" s="26"/>
      <c r="H126" s="9"/>
      <c r="I126" s="10"/>
      <c r="J126" s="10"/>
      <c r="K126" s="10"/>
      <c r="L126" s="10"/>
      <c r="M126" s="10"/>
      <c r="N126" s="10"/>
      <c r="O126" s="10"/>
      <c r="P126" s="10"/>
      <c r="Q126" s="10">
        <v>6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1:68" s="11" customFormat="1" x14ac:dyDescent="0.25">
      <c r="A127" s="35" t="s">
        <v>64</v>
      </c>
      <c r="D127" s="26"/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</row>
    <row r="128" spans="1:68" s="11" customFormat="1" x14ac:dyDescent="0.25">
      <c r="A128" s="35" t="s">
        <v>60</v>
      </c>
      <c r="D128" s="26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</row>
    <row r="129" spans="1:68" s="8" customFormat="1" x14ac:dyDescent="0.25">
      <c r="A129" s="41" t="s">
        <v>68</v>
      </c>
      <c r="B129" s="38"/>
      <c r="C129" s="38"/>
      <c r="D129" s="36"/>
      <c r="E129" s="38"/>
      <c r="F129" s="38"/>
      <c r="G129" s="38"/>
      <c r="H129" s="38"/>
      <c r="I129" s="38"/>
      <c r="J129" s="36"/>
      <c r="K129" s="38"/>
      <c r="L129" s="38"/>
      <c r="M129" s="38"/>
      <c r="N129" s="38"/>
      <c r="O129" s="38"/>
      <c r="P129" s="36"/>
      <c r="Q129" s="38">
        <f>SUM(Q126:Q128)</f>
        <v>6</v>
      </c>
      <c r="R129" s="38"/>
      <c r="S129" s="36"/>
      <c r="T129" s="38"/>
      <c r="U129" s="38"/>
      <c r="V129" s="38"/>
      <c r="W129" s="36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</row>
    <row r="130" spans="1:68" s="11" customFormat="1" x14ac:dyDescent="0.25">
      <c r="A130" s="8" t="s">
        <v>8</v>
      </c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P130" s="26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</row>
    <row r="131" spans="1:68" s="11" customFormat="1" x14ac:dyDescent="0.25">
      <c r="A131" s="1" t="s">
        <v>67</v>
      </c>
      <c r="B131" s="8"/>
      <c r="C131" s="8"/>
      <c r="D131" s="29"/>
      <c r="E131" s="8"/>
      <c r="F131" s="8"/>
      <c r="G131" s="8"/>
      <c r="H131" s="8"/>
      <c r="I131" s="8"/>
      <c r="J131" s="29"/>
      <c r="K131" s="8"/>
      <c r="L131" s="8"/>
      <c r="M131" s="8"/>
      <c r="N131" s="8"/>
      <c r="O131" s="8"/>
      <c r="P131" s="29"/>
      <c r="Q131" s="8"/>
      <c r="R131" s="8"/>
      <c r="S131" s="29"/>
      <c r="T131" s="10">
        <v>2</v>
      </c>
      <c r="U131" s="10">
        <v>5</v>
      </c>
      <c r="V131" s="10">
        <v>32</v>
      </c>
      <c r="W131" s="10">
        <v>128</v>
      </c>
      <c r="X131" s="10">
        <v>231</v>
      </c>
      <c r="Y131" s="10">
        <v>326</v>
      </c>
      <c r="Z131" s="10">
        <v>310</v>
      </c>
      <c r="AA131" s="10">
        <v>293</v>
      </c>
      <c r="AB131" s="10">
        <v>269</v>
      </c>
      <c r="AC131" s="10">
        <v>186</v>
      </c>
      <c r="AD131" s="10">
        <v>129</v>
      </c>
      <c r="AE131" s="10">
        <v>88</v>
      </c>
      <c r="AF131" s="9">
        <v>86</v>
      </c>
      <c r="AG131" s="9">
        <v>21</v>
      </c>
      <c r="AH131" s="9">
        <v>21</v>
      </c>
      <c r="AI131" s="9">
        <v>24</v>
      </c>
      <c r="AJ131" s="9">
        <v>23</v>
      </c>
      <c r="AK131" s="9">
        <v>26</v>
      </c>
      <c r="AL131" s="9">
        <v>29</v>
      </c>
      <c r="AM131" s="9">
        <v>31</v>
      </c>
      <c r="AN131" s="9">
        <v>29</v>
      </c>
      <c r="AO131" s="9">
        <v>11</v>
      </c>
      <c r="AP131" s="9">
        <v>14</v>
      </c>
      <c r="AQ131" s="9">
        <v>3</v>
      </c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</row>
    <row r="132" spans="1:68" s="13" customFormat="1" x14ac:dyDescent="0.25">
      <c r="A132" s="1" t="s">
        <v>64</v>
      </c>
      <c r="B132" s="12"/>
      <c r="C132" s="12"/>
      <c r="D132" s="33"/>
      <c r="E132" s="12"/>
      <c r="F132" s="12"/>
      <c r="G132" s="12"/>
      <c r="H132" s="12"/>
      <c r="I132" s="12"/>
      <c r="J132" s="33"/>
      <c r="K132" s="12"/>
      <c r="L132" s="12"/>
      <c r="M132" s="12"/>
      <c r="N132" s="12"/>
      <c r="O132" s="12"/>
      <c r="P132" s="33"/>
      <c r="Q132" s="12"/>
      <c r="R132" s="12"/>
      <c r="S132" s="33"/>
      <c r="T132" s="12"/>
      <c r="U132" s="12"/>
      <c r="V132" s="12"/>
      <c r="W132" s="33"/>
      <c r="X132" s="12"/>
      <c r="Y132" s="12"/>
      <c r="Z132" s="12"/>
      <c r="AA132" s="12"/>
      <c r="AB132" s="12"/>
      <c r="AC132" s="12"/>
      <c r="AD132" s="12"/>
      <c r="AE132" s="12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</row>
    <row r="133" spans="1:68" s="19" customFormat="1" x14ac:dyDescent="0.25">
      <c r="A133" s="1" t="s">
        <v>60</v>
      </c>
      <c r="B133" s="16"/>
      <c r="C133" s="16"/>
      <c r="D133" s="34"/>
      <c r="E133" s="16"/>
      <c r="F133" s="16"/>
      <c r="G133" s="16"/>
      <c r="H133" s="16"/>
      <c r="I133" s="16"/>
      <c r="J133" s="34"/>
      <c r="K133" s="16"/>
      <c r="L133" s="16"/>
      <c r="M133" s="16"/>
      <c r="N133" s="16"/>
      <c r="O133" s="16"/>
      <c r="P133" s="34"/>
      <c r="Q133" s="16"/>
      <c r="R133" s="16"/>
      <c r="S133" s="34"/>
      <c r="T133" s="16"/>
      <c r="U133" s="16"/>
      <c r="V133" s="16"/>
      <c r="W133" s="34"/>
      <c r="X133" s="16"/>
      <c r="Y133" s="16"/>
      <c r="Z133" s="17">
        <v>47</v>
      </c>
      <c r="AA133" s="17">
        <v>101</v>
      </c>
      <c r="AB133" s="17">
        <v>134</v>
      </c>
      <c r="AC133" s="17">
        <v>205</v>
      </c>
      <c r="AD133" s="17">
        <v>255</v>
      </c>
      <c r="AE133" s="17">
        <v>288</v>
      </c>
      <c r="AF133" s="18">
        <v>285</v>
      </c>
      <c r="AG133" s="18">
        <v>353</v>
      </c>
      <c r="AH133" s="18">
        <v>360</v>
      </c>
      <c r="AI133" s="18">
        <v>360</v>
      </c>
      <c r="AJ133" s="18">
        <v>359</v>
      </c>
      <c r="AK133" s="18">
        <v>349</v>
      </c>
      <c r="AL133" s="18">
        <v>345</v>
      </c>
      <c r="AM133" s="18">
        <v>342</v>
      </c>
      <c r="AN133" s="18">
        <v>340</v>
      </c>
      <c r="AO133" s="18">
        <v>354</v>
      </c>
      <c r="AP133" s="18">
        <v>321</v>
      </c>
      <c r="AQ133" s="18">
        <v>245</v>
      </c>
      <c r="AR133" s="18">
        <v>55</v>
      </c>
      <c r="AS133" s="18">
        <v>1</v>
      </c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</row>
    <row r="134" spans="1:68" s="21" customFormat="1" x14ac:dyDescent="0.25">
      <c r="A134" s="20" t="s">
        <v>68</v>
      </c>
      <c r="D134" s="42"/>
      <c r="J134" s="42"/>
      <c r="P134" s="42"/>
      <c r="S134" s="42"/>
      <c r="T134" s="36">
        <f t="shared" ref="T134:AS134" si="38">SUM(T131:T133)</f>
        <v>2</v>
      </c>
      <c r="U134" s="36">
        <f t="shared" si="38"/>
        <v>5</v>
      </c>
      <c r="V134" s="36">
        <f t="shared" si="38"/>
        <v>32</v>
      </c>
      <c r="W134" s="36">
        <f t="shared" si="38"/>
        <v>128</v>
      </c>
      <c r="X134" s="36">
        <f t="shared" si="38"/>
        <v>231</v>
      </c>
      <c r="Y134" s="36">
        <f t="shared" si="38"/>
        <v>326</v>
      </c>
      <c r="Z134" s="36">
        <f t="shared" si="38"/>
        <v>357</v>
      </c>
      <c r="AA134" s="36">
        <f t="shared" si="38"/>
        <v>394</v>
      </c>
      <c r="AB134" s="36">
        <f t="shared" si="38"/>
        <v>403</v>
      </c>
      <c r="AC134" s="36">
        <f t="shared" si="38"/>
        <v>391</v>
      </c>
      <c r="AD134" s="36">
        <f t="shared" si="38"/>
        <v>384</v>
      </c>
      <c r="AE134" s="36">
        <f t="shared" si="38"/>
        <v>376</v>
      </c>
      <c r="AF134" s="38">
        <f t="shared" si="38"/>
        <v>371</v>
      </c>
      <c r="AG134" s="38">
        <f t="shared" si="38"/>
        <v>374</v>
      </c>
      <c r="AH134" s="38">
        <f t="shared" si="38"/>
        <v>381</v>
      </c>
      <c r="AI134" s="38">
        <f t="shared" si="38"/>
        <v>384</v>
      </c>
      <c r="AJ134" s="38">
        <f t="shared" si="38"/>
        <v>382</v>
      </c>
      <c r="AK134" s="38">
        <f t="shared" si="38"/>
        <v>375</v>
      </c>
      <c r="AL134" s="38">
        <f t="shared" si="38"/>
        <v>374</v>
      </c>
      <c r="AM134" s="38">
        <f t="shared" si="38"/>
        <v>373</v>
      </c>
      <c r="AN134" s="38">
        <f t="shared" si="38"/>
        <v>369</v>
      </c>
      <c r="AO134" s="38">
        <f t="shared" si="38"/>
        <v>365</v>
      </c>
      <c r="AP134" s="38">
        <f t="shared" si="38"/>
        <v>335</v>
      </c>
      <c r="AQ134" s="38">
        <f t="shared" si="38"/>
        <v>248</v>
      </c>
      <c r="AR134" s="38">
        <f t="shared" si="38"/>
        <v>55</v>
      </c>
      <c r="AS134" s="38">
        <f t="shared" si="38"/>
        <v>1</v>
      </c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</row>
    <row r="135" spans="1:68" s="11" customFormat="1" x14ac:dyDescent="0.25">
      <c r="A135" s="8" t="s">
        <v>176</v>
      </c>
      <c r="B135" s="8"/>
      <c r="C135" s="8"/>
      <c r="D135" s="29"/>
      <c r="E135" s="8"/>
      <c r="F135" s="8"/>
      <c r="G135" s="8"/>
      <c r="H135" s="8"/>
      <c r="I135" s="8"/>
      <c r="J135" s="29"/>
      <c r="K135" s="8"/>
      <c r="L135" s="8"/>
      <c r="M135" s="8"/>
      <c r="N135" s="8"/>
      <c r="O135" s="8"/>
      <c r="P135" s="29"/>
      <c r="Q135" s="8"/>
      <c r="R135" s="8"/>
      <c r="S135" s="29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</row>
    <row r="136" spans="1:68" s="11" customFormat="1" x14ac:dyDescent="0.25">
      <c r="A136" s="1" t="s">
        <v>67</v>
      </c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P136" s="26"/>
      <c r="R136" s="10"/>
      <c r="S136" s="10"/>
      <c r="T136" s="10"/>
      <c r="U136" s="10"/>
      <c r="V136" s="10"/>
      <c r="W136" s="10"/>
      <c r="X136" s="10"/>
      <c r="Y136" s="10">
        <v>2</v>
      </c>
      <c r="Z136" s="10"/>
      <c r="AA136" s="10"/>
      <c r="AB136" s="10"/>
      <c r="AC136" s="10"/>
      <c r="AD136" s="10"/>
      <c r="AE136" s="10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</row>
    <row r="137" spans="1:68" s="11" customFormat="1" x14ac:dyDescent="0.25">
      <c r="A137" s="1" t="s">
        <v>64</v>
      </c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P137" s="26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</row>
    <row r="138" spans="1:68" s="11" customFormat="1" x14ac:dyDescent="0.25">
      <c r="A138" s="1" t="s">
        <v>60</v>
      </c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P138" s="26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</row>
    <row r="139" spans="1:68" s="8" customFormat="1" x14ac:dyDescent="0.25">
      <c r="A139" s="6" t="s">
        <v>68</v>
      </c>
      <c r="B139" s="67"/>
      <c r="C139" s="68"/>
      <c r="D139" s="68"/>
      <c r="E139" s="68"/>
      <c r="F139" s="68"/>
      <c r="G139" s="68"/>
      <c r="H139" s="68"/>
      <c r="I139" s="68"/>
      <c r="J139" s="68"/>
      <c r="K139" s="68"/>
      <c r="P139" s="29"/>
      <c r="R139" s="68"/>
      <c r="S139" s="68"/>
      <c r="T139" s="68"/>
      <c r="U139" s="68"/>
      <c r="V139" s="68"/>
      <c r="W139" s="68"/>
      <c r="X139" s="68"/>
      <c r="Y139" s="36">
        <f>SUM(Y136:Y138)</f>
        <v>2</v>
      </c>
      <c r="Z139" s="68"/>
      <c r="AA139" s="68"/>
      <c r="AB139" s="68"/>
      <c r="AC139" s="68"/>
      <c r="AD139" s="68"/>
      <c r="AE139" s="68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</row>
    <row r="140" spans="1:68" s="11" customFormat="1" x14ac:dyDescent="0.25">
      <c r="A140" s="8" t="s">
        <v>9</v>
      </c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P140" s="26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</row>
    <row r="141" spans="1:68" s="11" customFormat="1" x14ac:dyDescent="0.25">
      <c r="A141" s="1" t="s">
        <v>67</v>
      </c>
      <c r="B141" s="8"/>
      <c r="C141" s="8"/>
      <c r="D141" s="29"/>
      <c r="E141" s="8"/>
      <c r="F141" s="8"/>
      <c r="G141" s="8"/>
      <c r="H141" s="8"/>
      <c r="I141" s="8"/>
      <c r="J141" s="29"/>
      <c r="K141" s="8"/>
      <c r="L141" s="8"/>
      <c r="M141" s="8"/>
      <c r="N141" s="8"/>
      <c r="O141" s="8"/>
      <c r="P141" s="29"/>
      <c r="Q141" s="8"/>
      <c r="R141" s="8"/>
      <c r="S141" s="29"/>
      <c r="T141" s="8"/>
      <c r="U141" s="8"/>
      <c r="V141" s="8"/>
      <c r="W141" s="29"/>
      <c r="X141" s="8"/>
      <c r="Y141" s="10">
        <v>2</v>
      </c>
      <c r="Z141" s="10">
        <v>2</v>
      </c>
      <c r="AA141" s="10">
        <v>5</v>
      </c>
      <c r="AB141" s="10">
        <v>15</v>
      </c>
      <c r="AC141" s="10">
        <v>66</v>
      </c>
      <c r="AD141" s="10">
        <v>139</v>
      </c>
      <c r="AE141" s="10">
        <v>212</v>
      </c>
      <c r="AF141" s="9">
        <v>309</v>
      </c>
      <c r="AG141" s="9">
        <v>373</v>
      </c>
      <c r="AH141" s="9">
        <v>430</v>
      </c>
      <c r="AI141" s="9">
        <v>457</v>
      </c>
      <c r="AJ141" s="9">
        <v>464</v>
      </c>
      <c r="AK141" s="9">
        <v>460</v>
      </c>
      <c r="AL141" s="9">
        <v>456</v>
      </c>
      <c r="AM141" s="9">
        <v>451</v>
      </c>
      <c r="AN141" s="9">
        <v>428</v>
      </c>
      <c r="AO141" s="9">
        <v>406</v>
      </c>
      <c r="AP141" s="9">
        <v>393</v>
      </c>
      <c r="AQ141" s="9">
        <v>349</v>
      </c>
      <c r="AR141" s="9">
        <v>138</v>
      </c>
      <c r="AS141" s="9">
        <v>123</v>
      </c>
      <c r="AT141" s="9">
        <v>131</v>
      </c>
      <c r="AU141" s="9">
        <v>135</v>
      </c>
      <c r="AV141" s="9">
        <v>131</v>
      </c>
      <c r="AW141" s="9">
        <v>130</v>
      </c>
      <c r="AX141" s="9">
        <v>126</v>
      </c>
      <c r="AY141" s="9">
        <v>123</v>
      </c>
      <c r="AZ141" s="9">
        <v>129</v>
      </c>
      <c r="BA141" s="9">
        <v>128</v>
      </c>
      <c r="BB141" s="9">
        <v>125</v>
      </c>
      <c r="BC141" s="9">
        <v>123</v>
      </c>
      <c r="BD141" s="9">
        <v>129</v>
      </c>
      <c r="BE141" s="9">
        <v>129</v>
      </c>
      <c r="BF141" s="9">
        <v>128</v>
      </c>
      <c r="BG141" s="11">
        <v>125</v>
      </c>
      <c r="BH141" s="11">
        <v>188</v>
      </c>
      <c r="BI141" s="11">
        <v>208</v>
      </c>
      <c r="BJ141" s="11">
        <v>184</v>
      </c>
      <c r="BK141" s="11">
        <v>191</v>
      </c>
      <c r="BL141" s="11">
        <v>190</v>
      </c>
      <c r="BM141" s="11">
        <v>187</v>
      </c>
      <c r="BN141" s="11">
        <v>159</v>
      </c>
      <c r="BO141" s="11">
        <v>143</v>
      </c>
      <c r="BP141" s="11">
        <v>143</v>
      </c>
    </row>
    <row r="142" spans="1:68" s="13" customFormat="1" x14ac:dyDescent="0.25">
      <c r="A142" s="1" t="s">
        <v>64</v>
      </c>
      <c r="B142" s="12"/>
      <c r="C142" s="12"/>
      <c r="D142" s="33"/>
      <c r="E142" s="12"/>
      <c r="F142" s="12"/>
      <c r="G142" s="12"/>
      <c r="H142" s="12"/>
      <c r="I142" s="12"/>
      <c r="J142" s="33"/>
      <c r="K142" s="12"/>
      <c r="L142" s="12"/>
      <c r="M142" s="12"/>
      <c r="N142" s="12"/>
      <c r="O142" s="12"/>
      <c r="P142" s="33"/>
      <c r="Q142" s="12"/>
      <c r="R142" s="12"/>
      <c r="S142" s="33"/>
      <c r="T142" s="12"/>
      <c r="U142" s="12"/>
      <c r="V142" s="12"/>
      <c r="W142" s="33"/>
      <c r="X142" s="12"/>
      <c r="Y142" s="12"/>
      <c r="Z142" s="12"/>
      <c r="AA142" s="12"/>
      <c r="AB142" s="12"/>
      <c r="AC142" s="12"/>
      <c r="AD142" s="12"/>
      <c r="AE142" s="12"/>
      <c r="AF142" s="14">
        <v>5</v>
      </c>
      <c r="AG142" s="14">
        <v>50</v>
      </c>
      <c r="AH142" s="14">
        <v>82</v>
      </c>
      <c r="AI142" s="14">
        <v>97</v>
      </c>
      <c r="AJ142" s="14">
        <v>100</v>
      </c>
      <c r="AK142" s="14">
        <v>99</v>
      </c>
      <c r="AL142" s="14">
        <v>99</v>
      </c>
      <c r="AM142" s="14">
        <v>97</v>
      </c>
      <c r="AN142" s="14">
        <v>97</v>
      </c>
      <c r="AO142" s="14">
        <v>97</v>
      </c>
      <c r="AP142" s="14">
        <v>97</v>
      </c>
      <c r="AQ142" s="14">
        <v>98</v>
      </c>
      <c r="AR142" s="14">
        <v>85</v>
      </c>
      <c r="AS142" s="14">
        <v>75</v>
      </c>
      <c r="AT142" s="14">
        <v>31</v>
      </c>
      <c r="AU142" s="14">
        <v>31</v>
      </c>
      <c r="AV142" s="14">
        <v>30</v>
      </c>
      <c r="AW142" s="14">
        <v>27</v>
      </c>
      <c r="AX142" s="14">
        <v>27</v>
      </c>
      <c r="AY142" s="14">
        <v>27</v>
      </c>
      <c r="AZ142" s="14">
        <v>44</v>
      </c>
      <c r="BA142" s="14">
        <v>44</v>
      </c>
      <c r="BB142" s="14">
        <v>44</v>
      </c>
      <c r="BC142" s="14">
        <v>44</v>
      </c>
      <c r="BD142" s="14">
        <v>44</v>
      </c>
      <c r="BE142" s="14">
        <v>44</v>
      </c>
      <c r="BF142" s="14">
        <v>44</v>
      </c>
      <c r="BG142" s="14">
        <v>44</v>
      </c>
      <c r="BH142" s="14">
        <v>51</v>
      </c>
      <c r="BI142" s="14">
        <v>55</v>
      </c>
      <c r="BJ142" s="14">
        <v>44</v>
      </c>
      <c r="BK142" s="13">
        <v>48</v>
      </c>
      <c r="BL142" s="13">
        <v>48</v>
      </c>
      <c r="BM142" s="13">
        <v>41</v>
      </c>
      <c r="BN142" s="13">
        <v>47</v>
      </c>
      <c r="BO142" s="13">
        <v>55</v>
      </c>
      <c r="BP142" s="13">
        <v>55</v>
      </c>
    </row>
    <row r="143" spans="1:68" s="19" customFormat="1" x14ac:dyDescent="0.25">
      <c r="A143" s="1" t="s">
        <v>60</v>
      </c>
      <c r="B143" s="16"/>
      <c r="C143" s="16"/>
      <c r="D143" s="34"/>
      <c r="E143" s="16"/>
      <c r="F143" s="16"/>
      <c r="G143" s="16"/>
      <c r="H143" s="16"/>
      <c r="I143" s="16"/>
      <c r="J143" s="34"/>
      <c r="K143" s="16"/>
      <c r="L143" s="16"/>
      <c r="M143" s="16"/>
      <c r="N143" s="16"/>
      <c r="O143" s="16"/>
      <c r="P143" s="34"/>
      <c r="Q143" s="16"/>
      <c r="R143" s="16"/>
      <c r="S143" s="34"/>
      <c r="T143" s="16"/>
      <c r="U143" s="16"/>
      <c r="V143" s="16"/>
      <c r="W143" s="34"/>
      <c r="X143" s="16"/>
      <c r="Y143" s="16"/>
      <c r="Z143" s="16"/>
      <c r="AA143" s="16"/>
      <c r="AB143" s="16"/>
      <c r="AC143" s="16"/>
      <c r="AD143" s="16"/>
      <c r="AE143" s="17">
        <v>31</v>
      </c>
      <c r="AF143" s="18">
        <v>72</v>
      </c>
      <c r="AG143" s="18">
        <v>97</v>
      </c>
      <c r="AH143" s="18">
        <v>104</v>
      </c>
      <c r="AI143" s="18">
        <v>107</v>
      </c>
      <c r="AJ143" s="18">
        <v>106</v>
      </c>
      <c r="AK143" s="18">
        <v>106</v>
      </c>
      <c r="AL143" s="18">
        <v>104</v>
      </c>
      <c r="AM143" s="18">
        <v>106</v>
      </c>
      <c r="AN143" s="18">
        <v>102</v>
      </c>
      <c r="AO143" s="18">
        <v>81</v>
      </c>
      <c r="AP143" s="18">
        <v>82</v>
      </c>
      <c r="AQ143" s="18">
        <v>104</v>
      </c>
      <c r="AR143" s="18">
        <v>110</v>
      </c>
      <c r="AS143" s="18">
        <v>83</v>
      </c>
      <c r="AT143" s="18">
        <v>66</v>
      </c>
      <c r="AU143" s="18">
        <v>59</v>
      </c>
      <c r="AV143" s="18">
        <v>74</v>
      </c>
      <c r="AW143" s="18">
        <v>74</v>
      </c>
      <c r="AX143" s="18">
        <v>75</v>
      </c>
      <c r="AY143" s="18">
        <v>76</v>
      </c>
      <c r="AZ143" s="18">
        <v>76</v>
      </c>
      <c r="BA143" s="18">
        <v>76</v>
      </c>
      <c r="BB143" s="18">
        <v>76</v>
      </c>
      <c r="BC143" s="18">
        <v>76</v>
      </c>
      <c r="BD143" s="18">
        <v>76</v>
      </c>
      <c r="BE143" s="18">
        <v>76</v>
      </c>
      <c r="BF143" s="18">
        <v>76</v>
      </c>
      <c r="BG143" s="18">
        <v>78</v>
      </c>
      <c r="BH143" s="18">
        <v>96</v>
      </c>
      <c r="BI143" s="18">
        <v>92</v>
      </c>
      <c r="BJ143" s="18">
        <v>106</v>
      </c>
      <c r="BK143" s="18">
        <v>106</v>
      </c>
      <c r="BL143" s="18">
        <v>108</v>
      </c>
      <c r="BM143" s="18">
        <v>106</v>
      </c>
      <c r="BN143" s="18">
        <v>91</v>
      </c>
      <c r="BO143" s="18">
        <v>85</v>
      </c>
      <c r="BP143" s="18">
        <v>85</v>
      </c>
    </row>
    <row r="144" spans="1:68" s="21" customFormat="1" x14ac:dyDescent="0.25">
      <c r="A144" s="20" t="s">
        <v>68</v>
      </c>
      <c r="D144" s="42"/>
      <c r="J144" s="42"/>
      <c r="P144" s="42"/>
      <c r="S144" s="42"/>
      <c r="W144" s="42"/>
      <c r="Y144" s="36">
        <f t="shared" ref="Y144:BJ144" si="39">SUM(Y141:Y143)</f>
        <v>2</v>
      </c>
      <c r="Z144" s="36">
        <f t="shared" si="39"/>
        <v>2</v>
      </c>
      <c r="AA144" s="36">
        <f t="shared" si="39"/>
        <v>5</v>
      </c>
      <c r="AB144" s="36">
        <f t="shared" si="39"/>
        <v>15</v>
      </c>
      <c r="AC144" s="36">
        <f t="shared" si="39"/>
        <v>66</v>
      </c>
      <c r="AD144" s="36">
        <f t="shared" si="39"/>
        <v>139</v>
      </c>
      <c r="AE144" s="36">
        <f t="shared" si="39"/>
        <v>243</v>
      </c>
      <c r="AF144" s="38">
        <f t="shared" si="39"/>
        <v>386</v>
      </c>
      <c r="AG144" s="38">
        <f t="shared" si="39"/>
        <v>520</v>
      </c>
      <c r="AH144" s="38">
        <f t="shared" si="39"/>
        <v>616</v>
      </c>
      <c r="AI144" s="38">
        <f t="shared" si="39"/>
        <v>661</v>
      </c>
      <c r="AJ144" s="38">
        <f t="shared" si="39"/>
        <v>670</v>
      </c>
      <c r="AK144" s="38">
        <f t="shared" si="39"/>
        <v>665</v>
      </c>
      <c r="AL144" s="38">
        <f t="shared" si="39"/>
        <v>659</v>
      </c>
      <c r="AM144" s="38">
        <f t="shared" si="39"/>
        <v>654</v>
      </c>
      <c r="AN144" s="38">
        <f t="shared" si="39"/>
        <v>627</v>
      </c>
      <c r="AO144" s="38">
        <f t="shared" si="39"/>
        <v>584</v>
      </c>
      <c r="AP144" s="38">
        <f t="shared" si="39"/>
        <v>572</v>
      </c>
      <c r="AQ144" s="38">
        <f t="shared" si="39"/>
        <v>551</v>
      </c>
      <c r="AR144" s="38">
        <f t="shared" si="39"/>
        <v>333</v>
      </c>
      <c r="AS144" s="38">
        <f t="shared" si="39"/>
        <v>281</v>
      </c>
      <c r="AT144" s="38">
        <f t="shared" si="39"/>
        <v>228</v>
      </c>
      <c r="AU144" s="38">
        <f t="shared" si="39"/>
        <v>225</v>
      </c>
      <c r="AV144" s="38">
        <f t="shared" si="39"/>
        <v>235</v>
      </c>
      <c r="AW144" s="38">
        <f t="shared" si="39"/>
        <v>231</v>
      </c>
      <c r="AX144" s="38">
        <f t="shared" si="39"/>
        <v>228</v>
      </c>
      <c r="AY144" s="38">
        <f t="shared" si="39"/>
        <v>226</v>
      </c>
      <c r="AZ144" s="38">
        <f t="shared" si="39"/>
        <v>249</v>
      </c>
      <c r="BA144" s="38">
        <f t="shared" si="39"/>
        <v>248</v>
      </c>
      <c r="BB144" s="38">
        <f t="shared" si="39"/>
        <v>245</v>
      </c>
      <c r="BC144" s="38">
        <f t="shared" si="39"/>
        <v>243</v>
      </c>
      <c r="BD144" s="38">
        <f t="shared" si="39"/>
        <v>249</v>
      </c>
      <c r="BE144" s="38">
        <f t="shared" si="39"/>
        <v>249</v>
      </c>
      <c r="BF144" s="38">
        <f t="shared" si="39"/>
        <v>248</v>
      </c>
      <c r="BG144" s="38">
        <f t="shared" si="39"/>
        <v>247</v>
      </c>
      <c r="BH144" s="38">
        <f t="shared" si="39"/>
        <v>335</v>
      </c>
      <c r="BI144" s="38">
        <f t="shared" si="39"/>
        <v>355</v>
      </c>
      <c r="BJ144" s="38">
        <f t="shared" si="39"/>
        <v>334</v>
      </c>
      <c r="BK144" s="21">
        <v>345</v>
      </c>
      <c r="BL144" s="21">
        <v>346</v>
      </c>
      <c r="BM144" s="21">
        <v>334</v>
      </c>
      <c r="BN144" s="21">
        <v>297</v>
      </c>
      <c r="BO144" s="21">
        <v>283</v>
      </c>
      <c r="BP144" s="21">
        <v>283</v>
      </c>
    </row>
    <row r="145" spans="1:66" s="11" customFormat="1" x14ac:dyDescent="0.25">
      <c r="A145" s="8" t="s">
        <v>174</v>
      </c>
      <c r="B145" s="8"/>
      <c r="C145" s="8"/>
      <c r="D145" s="29"/>
      <c r="E145" s="8"/>
      <c r="F145" s="8"/>
      <c r="G145" s="8"/>
      <c r="H145" s="8"/>
      <c r="I145" s="8"/>
      <c r="J145" s="29"/>
      <c r="K145" s="8"/>
      <c r="L145" s="8"/>
      <c r="M145" s="8"/>
      <c r="N145" s="8"/>
      <c r="O145" s="8"/>
      <c r="P145" s="29"/>
      <c r="Q145" s="8"/>
      <c r="R145" s="8"/>
      <c r="S145" s="29"/>
      <c r="T145" s="8"/>
      <c r="U145" s="8"/>
      <c r="V145" s="8"/>
      <c r="W145" s="29"/>
      <c r="X145" s="8"/>
      <c r="Y145" s="10"/>
      <c r="Z145" s="10"/>
      <c r="AA145" s="10"/>
      <c r="AB145" s="10"/>
      <c r="AC145" s="10"/>
      <c r="AD145" s="10"/>
      <c r="AE145" s="10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</row>
    <row r="146" spans="1:66" s="11" customFormat="1" x14ac:dyDescent="0.25">
      <c r="A146" s="1" t="s">
        <v>67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P146" s="26"/>
      <c r="R146" s="10">
        <v>30</v>
      </c>
      <c r="S146" s="10">
        <v>32</v>
      </c>
      <c r="T146" s="10">
        <v>28</v>
      </c>
      <c r="U146" s="10">
        <v>25</v>
      </c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</row>
    <row r="147" spans="1:66" s="11" customFormat="1" x14ac:dyDescent="0.25">
      <c r="A147" s="1" t="s">
        <v>64</v>
      </c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P147" s="26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</row>
    <row r="148" spans="1:66" s="11" customFormat="1" x14ac:dyDescent="0.25">
      <c r="A148" s="1" t="s">
        <v>60</v>
      </c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P148" s="26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</row>
    <row r="149" spans="1:66" s="21" customFormat="1" x14ac:dyDescent="0.25">
      <c r="A149" s="20" t="s">
        <v>68</v>
      </c>
      <c r="B149" s="38"/>
      <c r="C149" s="36"/>
      <c r="D149" s="36"/>
      <c r="E149" s="36"/>
      <c r="F149" s="36"/>
      <c r="G149" s="36"/>
      <c r="H149" s="36"/>
      <c r="I149" s="36"/>
      <c r="J149" s="36"/>
      <c r="K149" s="36"/>
      <c r="P149" s="42"/>
      <c r="R149" s="36">
        <f>SUM(R146:R148)</f>
        <v>30</v>
      </c>
      <c r="S149" s="36">
        <f>SUM(S146:S148)</f>
        <v>32</v>
      </c>
      <c r="T149" s="36">
        <f>SUM(T146:T148)</f>
        <v>28</v>
      </c>
      <c r="U149" s="36">
        <f>SUM(U146:U148)</f>
        <v>25</v>
      </c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</row>
    <row r="150" spans="1:66" s="11" customFormat="1" x14ac:dyDescent="0.25">
      <c r="A150" s="8" t="s">
        <v>66</v>
      </c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P150" s="26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</row>
    <row r="151" spans="1:66" s="11" customFormat="1" x14ac:dyDescent="0.25">
      <c r="A151" s="1" t="s">
        <v>67</v>
      </c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P151" s="26"/>
      <c r="R151" s="10"/>
      <c r="S151" s="10">
        <v>4</v>
      </c>
      <c r="T151" s="10">
        <v>35</v>
      </c>
      <c r="U151" s="10">
        <v>79</v>
      </c>
      <c r="V151" s="10">
        <v>174</v>
      </c>
      <c r="W151" s="10">
        <v>91</v>
      </c>
      <c r="X151" s="10">
        <v>63</v>
      </c>
      <c r="Y151" s="10"/>
      <c r="Z151" s="10">
        <v>24</v>
      </c>
      <c r="AA151" s="10">
        <v>5</v>
      </c>
      <c r="AB151" s="10">
        <v>6</v>
      </c>
      <c r="AC151" s="10">
        <v>6</v>
      </c>
      <c r="AD151" s="10">
        <v>4</v>
      </c>
      <c r="AE151" s="10">
        <v>4</v>
      </c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</row>
    <row r="152" spans="1:66" s="13" customFormat="1" x14ac:dyDescent="0.25">
      <c r="A152" s="1" t="s">
        <v>64</v>
      </c>
      <c r="B152" s="12"/>
      <c r="C152" s="12"/>
      <c r="D152" s="33"/>
      <c r="E152" s="12"/>
      <c r="F152" s="12"/>
      <c r="G152" s="12"/>
      <c r="H152" s="12"/>
      <c r="I152" s="12"/>
      <c r="J152" s="33"/>
      <c r="K152" s="12"/>
      <c r="L152" s="12"/>
      <c r="M152" s="12"/>
      <c r="N152" s="12"/>
      <c r="O152" s="12"/>
      <c r="P152" s="33"/>
      <c r="Q152" s="12"/>
      <c r="R152" s="12"/>
      <c r="S152" s="33"/>
      <c r="T152" s="12"/>
      <c r="U152" s="12"/>
      <c r="V152" s="15">
        <v>1</v>
      </c>
      <c r="W152" s="15">
        <v>60</v>
      </c>
      <c r="X152" s="15">
        <v>62</v>
      </c>
      <c r="Y152" s="15">
        <v>60</v>
      </c>
      <c r="Z152" s="15">
        <v>55</v>
      </c>
      <c r="AA152" s="15">
        <v>80</v>
      </c>
      <c r="AB152" s="15">
        <v>91</v>
      </c>
      <c r="AC152" s="15">
        <v>94</v>
      </c>
      <c r="AD152" s="15">
        <v>94</v>
      </c>
      <c r="AE152" s="15">
        <v>92</v>
      </c>
      <c r="AF152" s="14">
        <v>81</v>
      </c>
      <c r="AG152" s="14">
        <v>25</v>
      </c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</row>
    <row r="153" spans="1:66" s="19" customFormat="1" x14ac:dyDescent="0.25">
      <c r="A153" s="1" t="s">
        <v>60</v>
      </c>
      <c r="B153" s="16"/>
      <c r="C153" s="16"/>
      <c r="D153" s="34"/>
      <c r="E153" s="16"/>
      <c r="F153" s="16"/>
      <c r="G153" s="16"/>
      <c r="H153" s="16"/>
      <c r="I153" s="16"/>
      <c r="J153" s="34"/>
      <c r="K153" s="16"/>
      <c r="L153" s="16"/>
      <c r="M153" s="16"/>
      <c r="N153" s="16"/>
      <c r="O153" s="16"/>
      <c r="P153" s="34"/>
      <c r="Q153" s="16"/>
      <c r="R153" s="16"/>
      <c r="S153" s="34"/>
      <c r="T153" s="16"/>
      <c r="U153" s="16"/>
      <c r="V153" s="17">
        <v>22</v>
      </c>
      <c r="W153" s="17"/>
      <c r="X153" s="17">
        <v>33</v>
      </c>
      <c r="Y153" s="17">
        <v>29</v>
      </c>
      <c r="Z153" s="17">
        <v>29</v>
      </c>
      <c r="AA153" s="17">
        <v>40</v>
      </c>
      <c r="AB153" s="17">
        <v>49</v>
      </c>
      <c r="AC153" s="17">
        <v>50</v>
      </c>
      <c r="AD153" s="17">
        <v>50</v>
      </c>
      <c r="AE153" s="17">
        <v>50</v>
      </c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</row>
    <row r="154" spans="1:66" s="21" customFormat="1" x14ac:dyDescent="0.25">
      <c r="A154" s="20" t="s">
        <v>68</v>
      </c>
      <c r="B154" s="38"/>
      <c r="C154" s="36"/>
      <c r="D154" s="36"/>
      <c r="E154" s="36"/>
      <c r="F154" s="36"/>
      <c r="G154" s="36"/>
      <c r="H154" s="36"/>
      <c r="I154" s="36"/>
      <c r="J154" s="36"/>
      <c r="K154" s="36"/>
      <c r="P154" s="42"/>
      <c r="R154" s="36"/>
      <c r="S154" s="36">
        <f t="shared" ref="S154:AG154" si="40">SUM(S151:S153)</f>
        <v>4</v>
      </c>
      <c r="T154" s="36">
        <f t="shared" si="40"/>
        <v>35</v>
      </c>
      <c r="U154" s="36">
        <f t="shared" si="40"/>
        <v>79</v>
      </c>
      <c r="V154" s="36">
        <f t="shared" si="40"/>
        <v>197</v>
      </c>
      <c r="W154" s="36">
        <f t="shared" si="40"/>
        <v>151</v>
      </c>
      <c r="X154" s="36">
        <f t="shared" si="40"/>
        <v>158</v>
      </c>
      <c r="Y154" s="36">
        <f t="shared" si="40"/>
        <v>89</v>
      </c>
      <c r="Z154" s="36">
        <f t="shared" si="40"/>
        <v>108</v>
      </c>
      <c r="AA154" s="36">
        <f t="shared" si="40"/>
        <v>125</v>
      </c>
      <c r="AB154" s="36">
        <f t="shared" si="40"/>
        <v>146</v>
      </c>
      <c r="AC154" s="36">
        <f t="shared" si="40"/>
        <v>150</v>
      </c>
      <c r="AD154" s="36">
        <f t="shared" si="40"/>
        <v>148</v>
      </c>
      <c r="AE154" s="36">
        <f t="shared" si="40"/>
        <v>146</v>
      </c>
      <c r="AF154" s="38">
        <f t="shared" si="40"/>
        <v>81</v>
      </c>
      <c r="AG154" s="38">
        <f t="shared" si="40"/>
        <v>25</v>
      </c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</row>
    <row r="155" spans="1:66" s="26" customFormat="1" x14ac:dyDescent="0.25">
      <c r="A155" s="29" t="s">
        <v>208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</row>
    <row r="156" spans="1:66" s="26" customFormat="1" x14ac:dyDescent="0.25">
      <c r="A156" s="35" t="s">
        <v>67</v>
      </c>
      <c r="H156" s="10"/>
      <c r="I156" s="10"/>
      <c r="J156" s="10"/>
      <c r="K156" s="10"/>
      <c r="L156" s="10"/>
      <c r="M156" s="10"/>
      <c r="Q156" s="10"/>
      <c r="R156" s="26">
        <v>27</v>
      </c>
      <c r="S156" s="26">
        <v>31</v>
      </c>
      <c r="T156" s="10">
        <v>36</v>
      </c>
      <c r="U156" s="10">
        <v>19</v>
      </c>
      <c r="V156" s="10">
        <v>3</v>
      </c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</row>
    <row r="157" spans="1:66" s="26" customFormat="1" x14ac:dyDescent="0.25">
      <c r="A157" s="35" t="s">
        <v>64</v>
      </c>
      <c r="H157" s="10"/>
      <c r="I157" s="10"/>
      <c r="J157" s="10"/>
      <c r="K157" s="10"/>
      <c r="L157" s="10"/>
      <c r="M157" s="10"/>
      <c r="Q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</row>
    <row r="158" spans="1:66" s="26" customFormat="1" x14ac:dyDescent="0.25">
      <c r="A158" s="35" t="s">
        <v>60</v>
      </c>
      <c r="H158" s="10"/>
      <c r="I158" s="10"/>
      <c r="J158" s="10"/>
      <c r="K158" s="10"/>
      <c r="L158" s="10"/>
      <c r="M158" s="10"/>
      <c r="Q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</row>
    <row r="159" spans="1:66" s="29" customFormat="1" x14ac:dyDescent="0.25">
      <c r="A159" s="41" t="s">
        <v>68</v>
      </c>
      <c r="B159" s="38"/>
      <c r="C159" s="38"/>
      <c r="D159" s="36"/>
      <c r="E159" s="38"/>
      <c r="F159" s="38"/>
      <c r="G159" s="38"/>
      <c r="H159" s="38"/>
      <c r="I159" s="38"/>
      <c r="J159" s="36"/>
      <c r="K159" s="38"/>
      <c r="L159" s="38"/>
      <c r="M159" s="38"/>
      <c r="N159" s="38"/>
      <c r="O159" s="38"/>
      <c r="P159" s="36"/>
      <c r="Q159" s="38"/>
      <c r="R159" s="38">
        <f>SUM(R156:R158)</f>
        <v>27</v>
      </c>
      <c r="S159" s="36">
        <f>SUM(S156:S158)</f>
        <v>31</v>
      </c>
      <c r="T159" s="38">
        <f>SUM(T156:T158)</f>
        <v>36</v>
      </c>
      <c r="U159" s="38">
        <f>SUM(U156:U158)</f>
        <v>19</v>
      </c>
      <c r="V159" s="38">
        <f>SUM(V156:V158)</f>
        <v>3</v>
      </c>
      <c r="W159" s="36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68"/>
      <c r="BE159" s="68"/>
      <c r="BF159" s="68"/>
    </row>
    <row r="160" spans="1:66" s="11" customFormat="1" x14ac:dyDescent="0.25">
      <c r="A160" s="8" t="s">
        <v>177</v>
      </c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P160" s="26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</row>
    <row r="161" spans="1:68" s="11" customFormat="1" x14ac:dyDescent="0.25">
      <c r="A161" s="1" t="s">
        <v>67</v>
      </c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P161" s="26"/>
      <c r="R161" s="10"/>
      <c r="S161" s="10"/>
      <c r="T161" s="10">
        <v>4</v>
      </c>
      <c r="U161" s="10">
        <v>52</v>
      </c>
      <c r="V161" s="10">
        <v>48</v>
      </c>
      <c r="W161" s="10">
        <v>24</v>
      </c>
      <c r="X161" s="10">
        <v>23</v>
      </c>
      <c r="Y161" s="10"/>
      <c r="Z161" s="10"/>
      <c r="AA161" s="10"/>
      <c r="AB161" s="10"/>
      <c r="AC161" s="10"/>
      <c r="AD161" s="10"/>
      <c r="AE161" s="10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</row>
    <row r="162" spans="1:68" s="11" customFormat="1" x14ac:dyDescent="0.25">
      <c r="A162" s="1" t="s">
        <v>64</v>
      </c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P162" s="26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</row>
    <row r="163" spans="1:68" s="11" customFormat="1" x14ac:dyDescent="0.25">
      <c r="A163" s="1" t="s">
        <v>60</v>
      </c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P163" s="26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</row>
    <row r="164" spans="1:68" s="21" customFormat="1" x14ac:dyDescent="0.25">
      <c r="A164" s="20" t="s">
        <v>68</v>
      </c>
      <c r="B164" s="38"/>
      <c r="C164" s="36"/>
      <c r="D164" s="36"/>
      <c r="E164" s="36"/>
      <c r="F164" s="36"/>
      <c r="G164" s="36"/>
      <c r="H164" s="36"/>
      <c r="I164" s="36"/>
      <c r="J164" s="36"/>
      <c r="K164" s="36"/>
      <c r="P164" s="42"/>
      <c r="R164" s="36"/>
      <c r="S164" s="36"/>
      <c r="T164" s="36">
        <f>SUM(T161:T163)</f>
        <v>4</v>
      </c>
      <c r="U164" s="36">
        <f>SUM(U161:U163)</f>
        <v>52</v>
      </c>
      <c r="V164" s="36">
        <f>SUM(V161:V163)</f>
        <v>48</v>
      </c>
      <c r="W164" s="36">
        <f>SUM(W161:W163)</f>
        <v>24</v>
      </c>
      <c r="X164" s="36">
        <f>SUM(X161:X163)</f>
        <v>23</v>
      </c>
      <c r="Y164" s="36"/>
      <c r="Z164" s="36"/>
      <c r="AA164" s="36"/>
      <c r="AB164" s="36"/>
      <c r="AC164" s="36"/>
      <c r="AD164" s="36"/>
      <c r="AE164" s="36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</row>
    <row r="165" spans="1:68" s="11" customFormat="1" x14ac:dyDescent="0.25">
      <c r="A165" s="8" t="s">
        <v>178</v>
      </c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P165" s="26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</row>
    <row r="166" spans="1:68" s="11" customFormat="1" x14ac:dyDescent="0.25">
      <c r="A166" s="1" t="s">
        <v>67</v>
      </c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P166" s="26"/>
      <c r="R166" s="10"/>
      <c r="S166" s="10"/>
      <c r="T166" s="10"/>
      <c r="U166" s="10">
        <v>1</v>
      </c>
      <c r="V166" s="10">
        <v>2</v>
      </c>
      <c r="W166" s="10"/>
      <c r="X166" s="10"/>
      <c r="Y166" s="10"/>
      <c r="Z166" s="10"/>
      <c r="AA166" s="10"/>
      <c r="AB166" s="10"/>
      <c r="AC166" s="10"/>
      <c r="AD166" s="10"/>
      <c r="AE166" s="10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</row>
    <row r="167" spans="1:68" s="11" customFormat="1" x14ac:dyDescent="0.25">
      <c r="A167" s="1" t="s">
        <v>64</v>
      </c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P167" s="26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</row>
    <row r="168" spans="1:68" s="11" customFormat="1" x14ac:dyDescent="0.25">
      <c r="A168" s="1" t="s">
        <v>60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P168" s="26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</row>
    <row r="169" spans="1:68" s="21" customFormat="1" x14ac:dyDescent="0.25">
      <c r="A169" s="20" t="s">
        <v>68</v>
      </c>
      <c r="B169" s="38"/>
      <c r="C169" s="36"/>
      <c r="D169" s="36"/>
      <c r="E169" s="36"/>
      <c r="F169" s="36"/>
      <c r="G169" s="36"/>
      <c r="H169" s="36"/>
      <c r="I169" s="36"/>
      <c r="J169" s="36"/>
      <c r="K169" s="36"/>
      <c r="P169" s="42"/>
      <c r="R169" s="36"/>
      <c r="S169" s="36"/>
      <c r="T169" s="36"/>
      <c r="U169" s="36">
        <f>SUM(U166:U168)</f>
        <v>1</v>
      </c>
      <c r="V169" s="36">
        <f>SUM(V166:V168)</f>
        <v>2</v>
      </c>
      <c r="W169" s="36"/>
      <c r="X169" s="36"/>
      <c r="Y169" s="36"/>
      <c r="Z169" s="36"/>
      <c r="AA169" s="36"/>
      <c r="AB169" s="36"/>
      <c r="AC169" s="36"/>
      <c r="AD169" s="36"/>
      <c r="AE169" s="36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</row>
    <row r="170" spans="1:68" s="11" customFormat="1" x14ac:dyDescent="0.25">
      <c r="A170" s="8" t="s">
        <v>11</v>
      </c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P170" s="26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</row>
    <row r="171" spans="1:68" s="11" customFormat="1" x14ac:dyDescent="0.25">
      <c r="A171" s="1" t="s">
        <v>67</v>
      </c>
      <c r="B171" s="8"/>
      <c r="C171" s="8"/>
      <c r="D171" s="29"/>
      <c r="E171" s="8"/>
      <c r="F171" s="8"/>
      <c r="G171" s="8"/>
      <c r="H171" s="8"/>
      <c r="I171" s="8"/>
      <c r="J171" s="29"/>
      <c r="K171" s="8"/>
      <c r="L171" s="8"/>
      <c r="M171" s="8"/>
      <c r="N171" s="8"/>
      <c r="O171" s="8"/>
      <c r="P171" s="29"/>
      <c r="Q171" s="8"/>
      <c r="R171" s="8"/>
      <c r="S171" s="29"/>
      <c r="T171" s="8"/>
      <c r="U171" s="10">
        <v>7</v>
      </c>
      <c r="V171" s="10">
        <v>7</v>
      </c>
      <c r="W171" s="10">
        <v>16</v>
      </c>
      <c r="X171" s="10">
        <v>21</v>
      </c>
      <c r="Y171" s="10">
        <v>23</v>
      </c>
      <c r="Z171" s="10">
        <v>20</v>
      </c>
      <c r="AA171" s="10">
        <v>12</v>
      </c>
      <c r="AB171" s="10">
        <v>10</v>
      </c>
      <c r="AC171" s="10">
        <v>10</v>
      </c>
      <c r="AD171" s="10">
        <v>10</v>
      </c>
      <c r="AE171" s="10">
        <v>10</v>
      </c>
      <c r="AF171" s="9">
        <v>10</v>
      </c>
      <c r="AG171" s="9">
        <v>10</v>
      </c>
      <c r="AH171" s="9">
        <v>10</v>
      </c>
      <c r="AI171" s="9">
        <v>10</v>
      </c>
      <c r="AJ171" s="9">
        <v>10</v>
      </c>
      <c r="AK171" s="9">
        <v>10</v>
      </c>
      <c r="AL171" s="9">
        <v>10</v>
      </c>
      <c r="AM171" s="9">
        <v>10</v>
      </c>
      <c r="AN171" s="9">
        <v>10</v>
      </c>
      <c r="AO171" s="9">
        <v>10</v>
      </c>
      <c r="AP171" s="9">
        <v>10</v>
      </c>
      <c r="AQ171" s="9">
        <v>10</v>
      </c>
      <c r="AR171" s="9">
        <v>12</v>
      </c>
      <c r="AS171" s="9">
        <v>12</v>
      </c>
      <c r="AT171" s="9">
        <v>12</v>
      </c>
      <c r="AU171" s="9">
        <v>21</v>
      </c>
      <c r="AV171" s="9">
        <v>21</v>
      </c>
      <c r="AW171" s="9">
        <v>21</v>
      </c>
      <c r="AX171" s="9">
        <v>21</v>
      </c>
      <c r="AY171" s="9">
        <v>21</v>
      </c>
      <c r="AZ171" s="9">
        <v>21</v>
      </c>
      <c r="BA171" s="9">
        <v>21</v>
      </c>
      <c r="BB171" s="9">
        <v>21</v>
      </c>
      <c r="BC171" s="9">
        <v>21</v>
      </c>
      <c r="BD171" s="9">
        <v>21</v>
      </c>
      <c r="BE171" s="9">
        <v>21</v>
      </c>
      <c r="BF171" s="9">
        <v>23</v>
      </c>
      <c r="BG171" s="11">
        <v>25</v>
      </c>
      <c r="BH171" s="11">
        <v>25</v>
      </c>
      <c r="BI171" s="11">
        <v>25</v>
      </c>
      <c r="BJ171" s="11">
        <v>25</v>
      </c>
      <c r="BK171" s="11">
        <v>25</v>
      </c>
      <c r="BL171" s="11">
        <v>37</v>
      </c>
      <c r="BM171" s="11">
        <v>37</v>
      </c>
      <c r="BN171" s="11">
        <v>35</v>
      </c>
      <c r="BO171" s="11">
        <v>33</v>
      </c>
      <c r="BP171" s="11">
        <f>3+16+12</f>
        <v>31</v>
      </c>
    </row>
    <row r="172" spans="1:68" s="13" customFormat="1" x14ac:dyDescent="0.25">
      <c r="A172" s="1" t="s">
        <v>64</v>
      </c>
      <c r="B172" s="12"/>
      <c r="C172" s="12"/>
      <c r="D172" s="33"/>
      <c r="E172" s="12"/>
      <c r="F172" s="12"/>
      <c r="G172" s="12"/>
      <c r="H172" s="12"/>
      <c r="I172" s="12"/>
      <c r="J172" s="33"/>
      <c r="K172" s="12"/>
      <c r="L172" s="12"/>
      <c r="M172" s="12"/>
      <c r="N172" s="12"/>
      <c r="O172" s="12"/>
      <c r="P172" s="33"/>
      <c r="Q172" s="12"/>
      <c r="R172" s="12"/>
      <c r="S172" s="33"/>
      <c r="T172" s="12"/>
      <c r="U172" s="12"/>
      <c r="V172" s="12"/>
      <c r="W172" s="33"/>
      <c r="X172" s="12"/>
      <c r="Y172" s="12"/>
      <c r="Z172" s="15">
        <v>11</v>
      </c>
      <c r="AA172" s="15">
        <v>11</v>
      </c>
      <c r="AB172" s="15">
        <v>10</v>
      </c>
      <c r="AC172" s="15">
        <v>10</v>
      </c>
      <c r="AD172" s="15">
        <v>10</v>
      </c>
      <c r="AE172" s="15">
        <v>10</v>
      </c>
      <c r="AF172" s="14">
        <v>10</v>
      </c>
      <c r="AG172" s="14">
        <v>10</v>
      </c>
      <c r="AH172" s="14">
        <v>10</v>
      </c>
      <c r="AI172" s="14">
        <v>10</v>
      </c>
      <c r="AJ172" s="14">
        <v>10</v>
      </c>
      <c r="AK172" s="14">
        <v>10</v>
      </c>
      <c r="AL172" s="14">
        <v>10</v>
      </c>
      <c r="AM172" s="14">
        <v>10</v>
      </c>
      <c r="AN172" s="14">
        <v>10</v>
      </c>
      <c r="AO172" s="14">
        <v>10</v>
      </c>
      <c r="AP172" s="14">
        <v>10</v>
      </c>
      <c r="AQ172" s="14">
        <v>10</v>
      </c>
      <c r="AR172" s="14">
        <v>10</v>
      </c>
      <c r="AS172" s="14">
        <v>10</v>
      </c>
      <c r="AT172" s="14">
        <v>10</v>
      </c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</row>
    <row r="173" spans="1:68" s="11" customFormat="1" x14ac:dyDescent="0.25">
      <c r="A173" s="1" t="s">
        <v>60</v>
      </c>
      <c r="B173" s="8"/>
      <c r="C173" s="8"/>
      <c r="D173" s="29"/>
      <c r="E173" s="8"/>
      <c r="F173" s="8"/>
      <c r="G173" s="8"/>
      <c r="H173" s="8"/>
      <c r="I173" s="8"/>
      <c r="J173" s="29"/>
      <c r="K173" s="8"/>
      <c r="L173" s="8"/>
      <c r="M173" s="8"/>
      <c r="N173" s="8"/>
      <c r="O173" s="8"/>
      <c r="P173" s="29"/>
      <c r="Q173" s="8"/>
      <c r="R173" s="8"/>
      <c r="S173" s="29"/>
      <c r="T173" s="8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</row>
    <row r="174" spans="1:68" s="21" customFormat="1" x14ac:dyDescent="0.25">
      <c r="A174" s="20" t="s">
        <v>68</v>
      </c>
      <c r="D174" s="42"/>
      <c r="J174" s="42"/>
      <c r="P174" s="42"/>
      <c r="S174" s="42"/>
      <c r="U174" s="36">
        <f t="shared" ref="U174:BJ174" si="41">SUM(U171:U173)</f>
        <v>7</v>
      </c>
      <c r="V174" s="36">
        <f t="shared" si="41"/>
        <v>7</v>
      </c>
      <c r="W174" s="36">
        <f t="shared" si="41"/>
        <v>16</v>
      </c>
      <c r="X174" s="36">
        <f t="shared" si="41"/>
        <v>21</v>
      </c>
      <c r="Y174" s="36">
        <f t="shared" si="41"/>
        <v>23</v>
      </c>
      <c r="Z174" s="36">
        <f t="shared" si="41"/>
        <v>31</v>
      </c>
      <c r="AA174" s="36">
        <f t="shared" si="41"/>
        <v>23</v>
      </c>
      <c r="AB174" s="36">
        <f t="shared" si="41"/>
        <v>20</v>
      </c>
      <c r="AC174" s="36">
        <f t="shared" si="41"/>
        <v>20</v>
      </c>
      <c r="AD174" s="36">
        <f t="shared" si="41"/>
        <v>20</v>
      </c>
      <c r="AE174" s="36">
        <f t="shared" si="41"/>
        <v>20</v>
      </c>
      <c r="AF174" s="38">
        <f t="shared" si="41"/>
        <v>20</v>
      </c>
      <c r="AG174" s="38">
        <f t="shared" si="41"/>
        <v>20</v>
      </c>
      <c r="AH174" s="38">
        <f t="shared" si="41"/>
        <v>20</v>
      </c>
      <c r="AI174" s="38">
        <f t="shared" si="41"/>
        <v>20</v>
      </c>
      <c r="AJ174" s="38">
        <f t="shared" si="41"/>
        <v>20</v>
      </c>
      <c r="AK174" s="38">
        <f t="shared" si="41"/>
        <v>20</v>
      </c>
      <c r="AL174" s="38">
        <f t="shared" si="41"/>
        <v>20</v>
      </c>
      <c r="AM174" s="38">
        <f t="shared" si="41"/>
        <v>20</v>
      </c>
      <c r="AN174" s="38">
        <f t="shared" si="41"/>
        <v>20</v>
      </c>
      <c r="AO174" s="38">
        <f t="shared" si="41"/>
        <v>20</v>
      </c>
      <c r="AP174" s="38">
        <f t="shared" si="41"/>
        <v>20</v>
      </c>
      <c r="AQ174" s="38">
        <f t="shared" si="41"/>
        <v>20</v>
      </c>
      <c r="AR174" s="38">
        <f t="shared" si="41"/>
        <v>22</v>
      </c>
      <c r="AS174" s="38">
        <f t="shared" si="41"/>
        <v>22</v>
      </c>
      <c r="AT174" s="38">
        <f t="shared" si="41"/>
        <v>22</v>
      </c>
      <c r="AU174" s="38">
        <f t="shared" si="41"/>
        <v>21</v>
      </c>
      <c r="AV174" s="38">
        <f t="shared" si="41"/>
        <v>21</v>
      </c>
      <c r="AW174" s="38">
        <f t="shared" si="41"/>
        <v>21</v>
      </c>
      <c r="AX174" s="38">
        <f t="shared" si="41"/>
        <v>21</v>
      </c>
      <c r="AY174" s="38">
        <f t="shared" si="41"/>
        <v>21</v>
      </c>
      <c r="AZ174" s="38">
        <f t="shared" si="41"/>
        <v>21</v>
      </c>
      <c r="BA174" s="38">
        <f t="shared" si="41"/>
        <v>21</v>
      </c>
      <c r="BB174" s="38">
        <f t="shared" si="41"/>
        <v>21</v>
      </c>
      <c r="BC174" s="38">
        <f t="shared" si="41"/>
        <v>21</v>
      </c>
      <c r="BD174" s="38">
        <f t="shared" si="41"/>
        <v>21</v>
      </c>
      <c r="BE174" s="38">
        <f t="shared" si="41"/>
        <v>21</v>
      </c>
      <c r="BF174" s="38">
        <f t="shared" si="41"/>
        <v>23</v>
      </c>
      <c r="BG174" s="38">
        <f t="shared" si="41"/>
        <v>25</v>
      </c>
      <c r="BH174" s="38">
        <f t="shared" si="41"/>
        <v>25</v>
      </c>
      <c r="BI174" s="38">
        <f t="shared" si="41"/>
        <v>25</v>
      </c>
      <c r="BJ174" s="38">
        <f t="shared" si="41"/>
        <v>25</v>
      </c>
      <c r="BK174" s="21">
        <v>25</v>
      </c>
      <c r="BL174" s="21">
        <v>37</v>
      </c>
      <c r="BM174" s="21">
        <v>37</v>
      </c>
      <c r="BN174" s="21">
        <v>35</v>
      </c>
      <c r="BO174" s="21">
        <v>33</v>
      </c>
      <c r="BP174" s="21">
        <v>31</v>
      </c>
    </row>
    <row r="175" spans="1:68" s="11" customFormat="1" x14ac:dyDescent="0.25">
      <c r="A175" s="8" t="s">
        <v>179</v>
      </c>
      <c r="B175" s="8"/>
      <c r="C175" s="8"/>
      <c r="D175" s="29"/>
      <c r="E175" s="8"/>
      <c r="F175" s="8"/>
      <c r="G175" s="8"/>
      <c r="H175" s="8"/>
      <c r="I175" s="8"/>
      <c r="J175" s="29"/>
      <c r="K175" s="8"/>
      <c r="L175" s="8"/>
      <c r="M175" s="8"/>
      <c r="N175" s="8"/>
      <c r="O175" s="8"/>
      <c r="P175" s="29"/>
      <c r="Q175" s="8"/>
      <c r="R175" s="8"/>
      <c r="S175" s="29"/>
      <c r="T175" s="8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</row>
    <row r="176" spans="1:68" s="11" customFormat="1" x14ac:dyDescent="0.25">
      <c r="A176" s="1" t="s">
        <v>67</v>
      </c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P176" s="26"/>
      <c r="R176" s="10"/>
      <c r="S176" s="10">
        <v>24</v>
      </c>
      <c r="T176" s="10">
        <v>38</v>
      </c>
      <c r="U176" s="10">
        <v>38</v>
      </c>
      <c r="V176" s="10">
        <v>37</v>
      </c>
      <c r="W176" s="10">
        <v>34</v>
      </c>
      <c r="X176" s="10">
        <v>32</v>
      </c>
      <c r="Y176" s="10">
        <v>20</v>
      </c>
      <c r="Z176" s="10"/>
      <c r="AA176" s="10"/>
      <c r="AB176" s="10"/>
      <c r="AC176" s="10"/>
      <c r="AD176" s="10"/>
      <c r="AE176" s="10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</row>
    <row r="177" spans="1:58" s="11" customFormat="1" x14ac:dyDescent="0.25">
      <c r="A177" s="1" t="s">
        <v>64</v>
      </c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P177" s="26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</row>
    <row r="178" spans="1:58" s="11" customFormat="1" x14ac:dyDescent="0.25">
      <c r="A178" s="1" t="s">
        <v>60</v>
      </c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P178" s="26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</row>
    <row r="179" spans="1:58" s="21" customFormat="1" x14ac:dyDescent="0.25">
      <c r="A179" s="20" t="s">
        <v>68</v>
      </c>
      <c r="B179" s="38"/>
      <c r="C179" s="36"/>
      <c r="D179" s="36"/>
      <c r="E179" s="36"/>
      <c r="F179" s="36"/>
      <c r="G179" s="36"/>
      <c r="H179" s="36"/>
      <c r="I179" s="36"/>
      <c r="J179" s="36"/>
      <c r="K179" s="36"/>
      <c r="P179" s="42"/>
      <c r="R179" s="36"/>
      <c r="S179" s="36">
        <f t="shared" ref="S179:Y179" si="42">SUM(S176:S178)</f>
        <v>24</v>
      </c>
      <c r="T179" s="36">
        <f t="shared" si="42"/>
        <v>38</v>
      </c>
      <c r="U179" s="36">
        <f t="shared" si="42"/>
        <v>38</v>
      </c>
      <c r="V179" s="36">
        <f t="shared" si="42"/>
        <v>37</v>
      </c>
      <c r="W179" s="36">
        <f t="shared" si="42"/>
        <v>34</v>
      </c>
      <c r="X179" s="36">
        <f t="shared" si="42"/>
        <v>32</v>
      </c>
      <c r="Y179" s="36">
        <f t="shared" si="42"/>
        <v>20</v>
      </c>
      <c r="Z179" s="36"/>
      <c r="AA179" s="36"/>
      <c r="AB179" s="36"/>
      <c r="AC179" s="36"/>
      <c r="AD179" s="36"/>
      <c r="AE179" s="36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</row>
    <row r="180" spans="1:58" s="11" customFormat="1" x14ac:dyDescent="0.25">
      <c r="A180" s="8" t="s">
        <v>400</v>
      </c>
      <c r="B180" s="9"/>
      <c r="C180" s="9"/>
      <c r="D180" s="10"/>
      <c r="E180" s="9"/>
      <c r="F180" s="10"/>
      <c r="G180" s="10"/>
      <c r="H180" s="9"/>
      <c r="I180" s="9"/>
      <c r="J180" s="10"/>
      <c r="K180" s="9"/>
      <c r="L180" s="9"/>
      <c r="M180" s="9"/>
      <c r="P180" s="26"/>
      <c r="S180" s="26"/>
      <c r="W180" s="26"/>
      <c r="BC180" s="9"/>
    </row>
    <row r="181" spans="1:58" s="11" customFormat="1" x14ac:dyDescent="0.25">
      <c r="A181" s="1" t="s">
        <v>67</v>
      </c>
      <c r="D181" s="26"/>
      <c r="H181" s="9"/>
      <c r="I181" s="10"/>
      <c r="J181" s="10">
        <v>1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BC181" s="9"/>
    </row>
    <row r="182" spans="1:58" s="11" customFormat="1" x14ac:dyDescent="0.25">
      <c r="A182" s="1" t="s">
        <v>64</v>
      </c>
      <c r="D182" s="26"/>
      <c r="H182" s="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BC182" s="9"/>
    </row>
    <row r="183" spans="1:58" s="11" customFormat="1" x14ac:dyDescent="0.25">
      <c r="A183" s="1" t="s">
        <v>60</v>
      </c>
      <c r="D183" s="26"/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BC183" s="9"/>
    </row>
    <row r="184" spans="1:58" s="8" customFormat="1" x14ac:dyDescent="0.25">
      <c r="A184" s="6" t="s">
        <v>68</v>
      </c>
      <c r="B184" s="38"/>
      <c r="C184" s="38"/>
      <c r="D184" s="36"/>
      <c r="E184" s="38"/>
      <c r="F184" s="38"/>
      <c r="G184" s="38"/>
      <c r="H184" s="38"/>
      <c r="I184" s="38"/>
      <c r="J184" s="36">
        <f>SUM(J181:J183)</f>
        <v>1</v>
      </c>
      <c r="K184" s="38"/>
      <c r="L184" s="38"/>
      <c r="M184" s="38"/>
      <c r="N184" s="38"/>
      <c r="O184" s="38"/>
      <c r="P184" s="36"/>
      <c r="Q184" s="38"/>
      <c r="R184" s="38"/>
      <c r="S184" s="36"/>
      <c r="T184" s="38"/>
      <c r="U184" s="38"/>
      <c r="V184" s="38"/>
      <c r="W184" s="36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</row>
    <row r="185" spans="1:58" s="11" customFormat="1" x14ac:dyDescent="0.25">
      <c r="A185" s="8" t="s">
        <v>31</v>
      </c>
      <c r="D185" s="26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BC185" s="9"/>
    </row>
    <row r="186" spans="1:58" s="11" customFormat="1" x14ac:dyDescent="0.25">
      <c r="A186" s="1" t="s">
        <v>67</v>
      </c>
      <c r="D186" s="26"/>
      <c r="J186" s="26"/>
      <c r="O186" s="10">
        <v>24</v>
      </c>
      <c r="P186" s="10">
        <v>129</v>
      </c>
      <c r="Q186" s="10">
        <v>402</v>
      </c>
      <c r="R186" s="10">
        <v>607</v>
      </c>
      <c r="S186" s="10">
        <v>1006</v>
      </c>
      <c r="T186" s="10">
        <v>1254</v>
      </c>
      <c r="U186" s="10">
        <v>1396</v>
      </c>
      <c r="V186" s="10">
        <v>1462</v>
      </c>
      <c r="W186" s="10">
        <v>1535</v>
      </c>
      <c r="X186" s="10">
        <v>1404</v>
      </c>
      <c r="Y186" s="10">
        <v>1386</v>
      </c>
      <c r="Z186" s="10">
        <v>1350</v>
      </c>
      <c r="AA186" s="10">
        <v>1356</v>
      </c>
      <c r="AB186" s="10">
        <v>1418</v>
      </c>
      <c r="AC186" s="10">
        <v>1398</v>
      </c>
      <c r="AD186" s="10">
        <v>1348</v>
      </c>
      <c r="AE186" s="10">
        <v>1174</v>
      </c>
      <c r="AF186" s="9">
        <v>1078</v>
      </c>
      <c r="AG186" s="9">
        <v>951</v>
      </c>
      <c r="AH186" s="9">
        <v>805</v>
      </c>
      <c r="AI186" s="9">
        <v>704</v>
      </c>
      <c r="AJ186" s="9">
        <v>662</v>
      </c>
      <c r="AK186" s="9">
        <v>624</v>
      </c>
      <c r="AL186" s="9">
        <v>539</v>
      </c>
      <c r="AM186" s="9">
        <v>448</v>
      </c>
      <c r="AN186" s="9">
        <v>388</v>
      </c>
      <c r="AO186" s="9">
        <v>321</v>
      </c>
      <c r="AP186" s="9">
        <v>248</v>
      </c>
      <c r="AQ186" s="9">
        <v>140</v>
      </c>
      <c r="AR186" s="9">
        <v>39</v>
      </c>
      <c r="AS186" s="9">
        <v>49</v>
      </c>
      <c r="AT186" s="9">
        <v>45</v>
      </c>
      <c r="AU186" s="9">
        <v>40</v>
      </c>
      <c r="AV186" s="9">
        <v>12</v>
      </c>
      <c r="AW186" s="9">
        <v>3</v>
      </c>
      <c r="AX186" s="9"/>
      <c r="AY186" s="9"/>
      <c r="AZ186" s="9"/>
      <c r="BA186" s="9"/>
      <c r="BB186" s="9"/>
      <c r="BC186" s="9"/>
    </row>
    <row r="187" spans="1:58" s="11" customFormat="1" x14ac:dyDescent="0.25">
      <c r="A187" s="1" t="s">
        <v>64</v>
      </c>
      <c r="B187" s="12"/>
      <c r="C187" s="12"/>
      <c r="D187" s="33"/>
      <c r="E187" s="12"/>
      <c r="F187" s="12"/>
      <c r="G187" s="12"/>
      <c r="H187" s="12"/>
      <c r="I187" s="12"/>
      <c r="J187" s="33"/>
      <c r="K187" s="12"/>
      <c r="L187" s="12"/>
      <c r="M187" s="12"/>
      <c r="N187" s="12"/>
      <c r="O187" s="12"/>
      <c r="P187" s="33"/>
      <c r="Q187" s="12"/>
      <c r="R187" s="12"/>
      <c r="S187" s="33"/>
      <c r="T187" s="12"/>
      <c r="U187" s="12"/>
      <c r="V187" s="12"/>
      <c r="W187" s="33"/>
      <c r="X187" s="12"/>
      <c r="Y187" s="12"/>
      <c r="Z187" s="12"/>
      <c r="AA187" s="12"/>
      <c r="AB187" s="12"/>
      <c r="AC187" s="12"/>
      <c r="AD187" s="13">
        <v>9</v>
      </c>
      <c r="AE187" s="13">
        <v>20</v>
      </c>
      <c r="AF187" s="14">
        <v>31</v>
      </c>
      <c r="AG187" s="14">
        <v>62</v>
      </c>
      <c r="AH187" s="14">
        <v>110</v>
      </c>
      <c r="AI187" s="14">
        <v>113</v>
      </c>
      <c r="AJ187" s="14">
        <v>112</v>
      </c>
      <c r="AK187" s="14">
        <v>112</v>
      </c>
      <c r="AL187" s="14">
        <v>112</v>
      </c>
      <c r="AM187" s="14">
        <v>117</v>
      </c>
      <c r="AN187" s="14">
        <v>106</v>
      </c>
      <c r="AO187" s="14">
        <v>48</v>
      </c>
      <c r="AP187" s="14">
        <v>40</v>
      </c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</row>
    <row r="188" spans="1:58" s="11" customFormat="1" x14ac:dyDescent="0.25">
      <c r="A188" s="1" t="s">
        <v>60</v>
      </c>
      <c r="B188" s="16"/>
      <c r="C188" s="16"/>
      <c r="D188" s="34"/>
      <c r="E188" s="16"/>
      <c r="F188" s="16"/>
      <c r="G188" s="16"/>
      <c r="H188" s="16"/>
      <c r="I188" s="16"/>
      <c r="J188" s="34"/>
      <c r="K188" s="16"/>
      <c r="L188" s="16"/>
      <c r="M188" s="16"/>
      <c r="N188" s="16"/>
      <c r="O188" s="16"/>
      <c r="P188" s="34"/>
      <c r="Q188" s="16"/>
      <c r="R188" s="16"/>
      <c r="S188" s="34"/>
      <c r="T188" s="16"/>
      <c r="U188" s="16"/>
      <c r="V188" s="16"/>
      <c r="W188" s="34"/>
      <c r="X188" s="17">
        <v>10</v>
      </c>
      <c r="Y188" s="17">
        <v>10</v>
      </c>
      <c r="Z188" s="17">
        <v>15</v>
      </c>
      <c r="AA188" s="17">
        <v>18</v>
      </c>
      <c r="AB188" s="17">
        <v>26</v>
      </c>
      <c r="AC188" s="17">
        <v>60</v>
      </c>
      <c r="AD188" s="17">
        <v>85</v>
      </c>
      <c r="AE188" s="17">
        <v>213</v>
      </c>
      <c r="AF188" s="18">
        <v>267</v>
      </c>
      <c r="AG188" s="18">
        <v>329</v>
      </c>
      <c r="AH188" s="18">
        <v>416</v>
      </c>
      <c r="AI188" s="18">
        <v>497</v>
      </c>
      <c r="AJ188" s="18">
        <v>515</v>
      </c>
      <c r="AK188" s="18">
        <v>522</v>
      </c>
      <c r="AL188" s="18">
        <v>520</v>
      </c>
      <c r="AM188" s="18">
        <v>449</v>
      </c>
      <c r="AN188" s="18">
        <v>368</v>
      </c>
      <c r="AO188" s="18">
        <v>261</v>
      </c>
      <c r="AP188" s="18">
        <v>102</v>
      </c>
      <c r="AQ188" s="18">
        <v>24</v>
      </c>
      <c r="AR188" s="18">
        <v>36</v>
      </c>
      <c r="AS188" s="18">
        <v>30</v>
      </c>
      <c r="AT188" s="18">
        <v>30</v>
      </c>
      <c r="AU188" s="18">
        <v>26</v>
      </c>
      <c r="AV188" s="18"/>
      <c r="AW188" s="18"/>
      <c r="AX188" s="18"/>
      <c r="AY188" s="18"/>
      <c r="AZ188" s="18"/>
      <c r="BA188" s="18"/>
      <c r="BB188" s="18"/>
    </row>
    <row r="189" spans="1:58" s="8" customFormat="1" x14ac:dyDescent="0.25">
      <c r="A189" s="6" t="s">
        <v>68</v>
      </c>
      <c r="B189" s="38"/>
      <c r="C189" s="38"/>
      <c r="D189" s="36"/>
      <c r="E189" s="38"/>
      <c r="F189" s="38"/>
      <c r="G189" s="38"/>
      <c r="H189" s="38"/>
      <c r="I189" s="38"/>
      <c r="J189" s="36"/>
      <c r="K189" s="38"/>
      <c r="L189" s="38"/>
      <c r="M189" s="38"/>
      <c r="N189" s="38"/>
      <c r="O189" s="38">
        <f t="shared" ref="O189:AW189" si="43">SUM(O186:O188)</f>
        <v>24</v>
      </c>
      <c r="P189" s="36">
        <f t="shared" si="43"/>
        <v>129</v>
      </c>
      <c r="Q189" s="38">
        <f t="shared" si="43"/>
        <v>402</v>
      </c>
      <c r="R189" s="38">
        <f t="shared" si="43"/>
        <v>607</v>
      </c>
      <c r="S189" s="36">
        <f t="shared" si="43"/>
        <v>1006</v>
      </c>
      <c r="T189" s="38">
        <f t="shared" si="43"/>
        <v>1254</v>
      </c>
      <c r="U189" s="38">
        <f t="shared" si="43"/>
        <v>1396</v>
      </c>
      <c r="V189" s="38">
        <f t="shared" si="43"/>
        <v>1462</v>
      </c>
      <c r="W189" s="36">
        <f t="shared" si="43"/>
        <v>1535</v>
      </c>
      <c r="X189" s="38">
        <f t="shared" si="43"/>
        <v>1414</v>
      </c>
      <c r="Y189" s="38">
        <f t="shared" si="43"/>
        <v>1396</v>
      </c>
      <c r="Z189" s="38">
        <f t="shared" si="43"/>
        <v>1365</v>
      </c>
      <c r="AA189" s="38">
        <f t="shared" si="43"/>
        <v>1374</v>
      </c>
      <c r="AB189" s="38">
        <f t="shared" si="43"/>
        <v>1444</v>
      </c>
      <c r="AC189" s="38">
        <f t="shared" si="43"/>
        <v>1458</v>
      </c>
      <c r="AD189" s="38">
        <f t="shared" si="43"/>
        <v>1442</v>
      </c>
      <c r="AE189" s="38">
        <f t="shared" si="43"/>
        <v>1407</v>
      </c>
      <c r="AF189" s="38">
        <f t="shared" si="43"/>
        <v>1376</v>
      </c>
      <c r="AG189" s="38">
        <f t="shared" si="43"/>
        <v>1342</v>
      </c>
      <c r="AH189" s="38">
        <f t="shared" si="43"/>
        <v>1331</v>
      </c>
      <c r="AI189" s="38">
        <f t="shared" si="43"/>
        <v>1314</v>
      </c>
      <c r="AJ189" s="38">
        <f t="shared" si="43"/>
        <v>1289</v>
      </c>
      <c r="AK189" s="38">
        <f t="shared" si="43"/>
        <v>1258</v>
      </c>
      <c r="AL189" s="38">
        <f t="shared" si="43"/>
        <v>1171</v>
      </c>
      <c r="AM189" s="38">
        <f t="shared" si="43"/>
        <v>1014</v>
      </c>
      <c r="AN189" s="38">
        <f t="shared" si="43"/>
        <v>862</v>
      </c>
      <c r="AO189" s="38">
        <f t="shared" si="43"/>
        <v>630</v>
      </c>
      <c r="AP189" s="38">
        <f t="shared" si="43"/>
        <v>390</v>
      </c>
      <c r="AQ189" s="38">
        <f t="shared" si="43"/>
        <v>164</v>
      </c>
      <c r="AR189" s="38">
        <f t="shared" si="43"/>
        <v>75</v>
      </c>
      <c r="AS189" s="38">
        <f t="shared" si="43"/>
        <v>79</v>
      </c>
      <c r="AT189" s="38">
        <f t="shared" si="43"/>
        <v>75</v>
      </c>
      <c r="AU189" s="38">
        <f t="shared" si="43"/>
        <v>66</v>
      </c>
      <c r="AV189" s="38">
        <f t="shared" si="43"/>
        <v>12</v>
      </c>
      <c r="AW189" s="38">
        <f t="shared" si="43"/>
        <v>3</v>
      </c>
      <c r="AX189" s="38"/>
      <c r="AY189" s="38"/>
      <c r="AZ189" s="38"/>
      <c r="BA189" s="38"/>
      <c r="BB189" s="38"/>
      <c r="BC189" s="38"/>
    </row>
    <row r="190" spans="1:58" s="11" customFormat="1" x14ac:dyDescent="0.25">
      <c r="A190" s="8" t="s">
        <v>32</v>
      </c>
      <c r="B190" s="18"/>
      <c r="C190" s="18"/>
      <c r="D190" s="17"/>
      <c r="E190" s="17"/>
      <c r="F190" s="17"/>
      <c r="G190" s="17"/>
      <c r="H190" s="16"/>
      <c r="I190" s="16"/>
      <c r="J190" s="34"/>
      <c r="K190" s="16"/>
      <c r="L190" s="16"/>
      <c r="M190" s="16"/>
      <c r="N190" s="16"/>
      <c r="O190" s="16"/>
      <c r="P190" s="34"/>
      <c r="Q190" s="16"/>
      <c r="R190" s="16"/>
      <c r="S190" s="34"/>
      <c r="T190" s="16"/>
      <c r="U190" s="16"/>
      <c r="V190" s="16"/>
      <c r="W190" s="34"/>
      <c r="X190" s="16"/>
      <c r="Y190" s="16"/>
      <c r="Z190" s="16"/>
      <c r="AA190" s="16"/>
      <c r="AB190" s="16"/>
      <c r="AC190" s="16"/>
      <c r="AD190" s="16"/>
      <c r="AE190" s="16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</row>
    <row r="191" spans="1:58" s="11" customFormat="1" x14ac:dyDescent="0.25">
      <c r="A191" s="1" t="s">
        <v>67</v>
      </c>
      <c r="D191" s="26"/>
      <c r="J191" s="26"/>
      <c r="O191" s="10">
        <v>3</v>
      </c>
      <c r="P191" s="10">
        <v>13</v>
      </c>
      <c r="Q191" s="10">
        <v>26</v>
      </c>
      <c r="R191" s="10">
        <v>34</v>
      </c>
      <c r="S191" s="10">
        <v>22</v>
      </c>
      <c r="T191" s="10">
        <v>24</v>
      </c>
      <c r="U191" s="10">
        <v>16</v>
      </c>
      <c r="V191" s="10">
        <v>12</v>
      </c>
      <c r="W191" s="10">
        <v>13</v>
      </c>
      <c r="X191" s="10">
        <v>19</v>
      </c>
      <c r="Y191" s="10">
        <v>33</v>
      </c>
      <c r="Z191" s="10">
        <v>39</v>
      </c>
      <c r="AA191" s="10">
        <v>5</v>
      </c>
      <c r="AB191" s="10">
        <v>93</v>
      </c>
      <c r="AC191" s="10">
        <v>111</v>
      </c>
      <c r="AD191" s="10">
        <v>109</v>
      </c>
      <c r="AE191" s="10">
        <v>106</v>
      </c>
      <c r="AF191" s="9">
        <v>105</v>
      </c>
      <c r="AG191" s="9">
        <v>104</v>
      </c>
      <c r="AH191" s="9">
        <v>101</v>
      </c>
      <c r="AI191" s="9">
        <v>105</v>
      </c>
      <c r="AJ191" s="9">
        <v>101</v>
      </c>
      <c r="AK191" s="9">
        <v>103</v>
      </c>
      <c r="AL191" s="9">
        <v>100</v>
      </c>
      <c r="AM191" s="9">
        <v>94</v>
      </c>
      <c r="AN191" s="9">
        <v>70</v>
      </c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</row>
    <row r="192" spans="1:58" s="11" customFormat="1" x14ac:dyDescent="0.25">
      <c r="A192" s="1" t="s">
        <v>64</v>
      </c>
      <c r="B192" s="12"/>
      <c r="C192" s="12"/>
      <c r="D192" s="33"/>
      <c r="E192" s="12"/>
      <c r="F192" s="12"/>
      <c r="G192" s="12"/>
      <c r="H192" s="12"/>
      <c r="I192" s="12"/>
      <c r="J192" s="33"/>
      <c r="K192" s="12"/>
      <c r="L192" s="12"/>
      <c r="M192" s="12"/>
      <c r="N192" s="12"/>
      <c r="O192" s="12"/>
      <c r="P192" s="33"/>
      <c r="Q192" s="12"/>
      <c r="R192" s="12"/>
      <c r="S192" s="33"/>
      <c r="T192" s="12"/>
      <c r="U192" s="12"/>
      <c r="V192" s="12"/>
      <c r="W192" s="33"/>
      <c r="X192" s="12"/>
      <c r="Y192" s="12"/>
      <c r="Z192" s="12"/>
      <c r="AA192" s="12"/>
      <c r="AB192" s="12"/>
      <c r="AC192" s="12"/>
      <c r="AD192" s="12"/>
      <c r="AE192" s="12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</row>
    <row r="193" spans="1:55" s="11" customFormat="1" x14ac:dyDescent="0.25">
      <c r="A193" s="1" t="s">
        <v>60</v>
      </c>
      <c r="B193" s="12"/>
      <c r="C193" s="12"/>
      <c r="D193" s="33"/>
      <c r="E193" s="12"/>
      <c r="F193" s="12"/>
      <c r="G193" s="12"/>
      <c r="H193" s="12"/>
      <c r="I193" s="12"/>
      <c r="J193" s="33"/>
      <c r="K193" s="12"/>
      <c r="L193" s="12"/>
      <c r="M193" s="12"/>
      <c r="N193" s="12"/>
      <c r="O193" s="12"/>
      <c r="P193" s="33"/>
      <c r="Q193" s="12"/>
      <c r="R193" s="12"/>
      <c r="S193" s="33"/>
      <c r="T193" s="12"/>
      <c r="U193" s="12"/>
      <c r="V193" s="12"/>
      <c r="W193" s="33"/>
      <c r="X193" s="12"/>
      <c r="Y193" s="12"/>
      <c r="Z193" s="12"/>
      <c r="AA193" s="12"/>
      <c r="AB193" s="12"/>
      <c r="AC193" s="12"/>
      <c r="AD193" s="12"/>
      <c r="AE193" s="12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</row>
    <row r="194" spans="1:55" s="8" customFormat="1" x14ac:dyDescent="0.25">
      <c r="A194" s="6" t="s">
        <v>68</v>
      </c>
      <c r="B194" s="38"/>
      <c r="C194" s="38"/>
      <c r="D194" s="36"/>
      <c r="E194" s="38"/>
      <c r="F194" s="38"/>
      <c r="G194" s="38"/>
      <c r="H194" s="38"/>
      <c r="I194" s="38"/>
      <c r="J194" s="36"/>
      <c r="K194" s="38"/>
      <c r="L194" s="38"/>
      <c r="M194" s="38"/>
      <c r="N194" s="38"/>
      <c r="O194" s="38">
        <f t="shared" ref="O194:AN194" si="44">SUM(O191:O193)</f>
        <v>3</v>
      </c>
      <c r="P194" s="36">
        <f t="shared" si="44"/>
        <v>13</v>
      </c>
      <c r="Q194" s="38">
        <f t="shared" si="44"/>
        <v>26</v>
      </c>
      <c r="R194" s="38">
        <f t="shared" si="44"/>
        <v>34</v>
      </c>
      <c r="S194" s="36">
        <f t="shared" si="44"/>
        <v>22</v>
      </c>
      <c r="T194" s="38">
        <f t="shared" si="44"/>
        <v>24</v>
      </c>
      <c r="U194" s="38">
        <f t="shared" si="44"/>
        <v>16</v>
      </c>
      <c r="V194" s="38">
        <f t="shared" si="44"/>
        <v>12</v>
      </c>
      <c r="W194" s="36">
        <f t="shared" si="44"/>
        <v>13</v>
      </c>
      <c r="X194" s="38">
        <f t="shared" si="44"/>
        <v>19</v>
      </c>
      <c r="Y194" s="38">
        <f t="shared" si="44"/>
        <v>33</v>
      </c>
      <c r="Z194" s="38">
        <f t="shared" si="44"/>
        <v>39</v>
      </c>
      <c r="AA194" s="38">
        <f t="shared" si="44"/>
        <v>5</v>
      </c>
      <c r="AB194" s="38">
        <f t="shared" si="44"/>
        <v>93</v>
      </c>
      <c r="AC194" s="38">
        <f t="shared" si="44"/>
        <v>111</v>
      </c>
      <c r="AD194" s="38">
        <f t="shared" si="44"/>
        <v>109</v>
      </c>
      <c r="AE194" s="38">
        <f t="shared" si="44"/>
        <v>106</v>
      </c>
      <c r="AF194" s="38">
        <f t="shared" si="44"/>
        <v>105</v>
      </c>
      <c r="AG194" s="38">
        <f t="shared" si="44"/>
        <v>104</v>
      </c>
      <c r="AH194" s="38">
        <f t="shared" si="44"/>
        <v>101</v>
      </c>
      <c r="AI194" s="38">
        <f t="shared" si="44"/>
        <v>105</v>
      </c>
      <c r="AJ194" s="38">
        <f t="shared" si="44"/>
        <v>101</v>
      </c>
      <c r="AK194" s="38">
        <f t="shared" si="44"/>
        <v>103</v>
      </c>
      <c r="AL194" s="38">
        <f t="shared" si="44"/>
        <v>100</v>
      </c>
      <c r="AM194" s="38">
        <f t="shared" si="44"/>
        <v>94</v>
      </c>
      <c r="AN194" s="38">
        <f t="shared" si="44"/>
        <v>70</v>
      </c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</row>
    <row r="195" spans="1:55" s="11" customFormat="1" x14ac:dyDescent="0.25">
      <c r="A195" s="8" t="s">
        <v>401</v>
      </c>
      <c r="B195" s="18"/>
      <c r="C195" s="18"/>
      <c r="D195" s="17"/>
      <c r="E195" s="17"/>
      <c r="F195" s="17"/>
      <c r="G195" s="17"/>
      <c r="H195" s="18"/>
      <c r="I195" s="16"/>
      <c r="J195" s="34"/>
      <c r="K195" s="16"/>
      <c r="L195" s="16"/>
      <c r="M195" s="16"/>
      <c r="N195" s="16"/>
      <c r="O195" s="16"/>
      <c r="P195" s="34"/>
      <c r="Q195" s="16"/>
      <c r="R195" s="16"/>
      <c r="S195" s="34"/>
      <c r="T195" s="16"/>
      <c r="U195" s="16"/>
      <c r="V195" s="16"/>
      <c r="W195" s="34"/>
      <c r="X195" s="16"/>
      <c r="Y195" s="16"/>
      <c r="Z195" s="16"/>
      <c r="AA195" s="16"/>
      <c r="AB195" s="16"/>
      <c r="AC195" s="16"/>
      <c r="AD195" s="16"/>
      <c r="AE195" s="16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</row>
    <row r="196" spans="1:55" s="11" customFormat="1" x14ac:dyDescent="0.25">
      <c r="A196" s="1" t="s">
        <v>67</v>
      </c>
      <c r="D196" s="26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>
        <v>1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</row>
    <row r="197" spans="1:55" s="11" customFormat="1" x14ac:dyDescent="0.25">
      <c r="A197" s="1" t="s">
        <v>64</v>
      </c>
      <c r="D197" s="26"/>
      <c r="H197" s="9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</row>
    <row r="198" spans="1:55" s="11" customFormat="1" x14ac:dyDescent="0.25">
      <c r="A198" s="1" t="s">
        <v>60</v>
      </c>
      <c r="D198" s="26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</row>
    <row r="199" spans="1:55" s="8" customFormat="1" x14ac:dyDescent="0.25">
      <c r="A199" s="6" t="s">
        <v>68</v>
      </c>
      <c r="B199" s="38"/>
      <c r="C199" s="38"/>
      <c r="D199" s="36"/>
      <c r="E199" s="38"/>
      <c r="F199" s="38"/>
      <c r="G199" s="38"/>
      <c r="H199" s="38"/>
      <c r="I199" s="38"/>
      <c r="J199" s="36"/>
      <c r="K199" s="38"/>
      <c r="L199" s="38"/>
      <c r="M199" s="38"/>
      <c r="N199" s="38"/>
      <c r="O199" s="38"/>
      <c r="P199" s="36"/>
      <c r="Q199" s="38"/>
      <c r="R199" s="38">
        <f>SUM(R196:R198)</f>
        <v>1</v>
      </c>
      <c r="S199" s="36"/>
      <c r="T199" s="38"/>
      <c r="U199" s="38"/>
      <c r="V199" s="38"/>
      <c r="W199" s="36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</row>
    <row r="200" spans="1:55" s="11" customFormat="1" x14ac:dyDescent="0.25">
      <c r="A200" s="8" t="s">
        <v>402</v>
      </c>
      <c r="B200" s="9"/>
      <c r="C200" s="9"/>
      <c r="D200" s="10"/>
      <c r="E200" s="9"/>
      <c r="F200" s="10"/>
      <c r="G200" s="10"/>
      <c r="I200" s="9"/>
      <c r="J200" s="10"/>
      <c r="K200" s="9"/>
      <c r="L200" s="9"/>
      <c r="M200" s="9"/>
      <c r="P200" s="26"/>
      <c r="S200" s="26"/>
      <c r="W200" s="26"/>
    </row>
    <row r="201" spans="1:55" s="11" customFormat="1" x14ac:dyDescent="0.25">
      <c r="A201" s="1" t="s">
        <v>67</v>
      </c>
      <c r="D201" s="26"/>
      <c r="H201" s="9"/>
      <c r="I201" s="10"/>
      <c r="J201" s="10"/>
      <c r="K201" s="10"/>
      <c r="L201" s="10">
        <v>2</v>
      </c>
      <c r="M201" s="10">
        <v>2</v>
      </c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</row>
    <row r="202" spans="1:55" s="11" customFormat="1" x14ac:dyDescent="0.25">
      <c r="A202" s="1" t="s">
        <v>64</v>
      </c>
      <c r="D202" s="26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</row>
    <row r="203" spans="1:55" s="11" customFormat="1" x14ac:dyDescent="0.25">
      <c r="A203" s="1" t="s">
        <v>60</v>
      </c>
      <c r="D203" s="26"/>
      <c r="H203" s="9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</row>
    <row r="204" spans="1:55" s="8" customFormat="1" x14ac:dyDescent="0.25">
      <c r="A204" s="6" t="s">
        <v>68</v>
      </c>
      <c r="B204" s="38"/>
      <c r="C204" s="38"/>
      <c r="D204" s="36"/>
      <c r="E204" s="38"/>
      <c r="F204" s="38"/>
      <c r="G204" s="38"/>
      <c r="H204" s="38"/>
      <c r="I204" s="38"/>
      <c r="J204" s="36"/>
      <c r="K204" s="38"/>
      <c r="L204" s="38">
        <f>SUM(L201:L203)</f>
        <v>2</v>
      </c>
      <c r="M204" s="38">
        <f>SUM(M201:M203)</f>
        <v>2</v>
      </c>
      <c r="N204" s="38"/>
      <c r="O204" s="38"/>
      <c r="P204" s="36"/>
      <c r="Q204" s="38"/>
      <c r="R204" s="38"/>
      <c r="S204" s="36"/>
      <c r="T204" s="38"/>
      <c r="U204" s="38"/>
      <c r="V204" s="38"/>
      <c r="W204" s="36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</row>
    <row r="205" spans="1:55" s="11" customFormat="1" x14ac:dyDescent="0.25">
      <c r="A205" s="8" t="s">
        <v>399</v>
      </c>
      <c r="D205" s="26"/>
      <c r="H205" s="9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</row>
    <row r="206" spans="1:55" s="11" customFormat="1" x14ac:dyDescent="0.25">
      <c r="A206" s="1" t="s">
        <v>67</v>
      </c>
      <c r="D206" s="26"/>
      <c r="H206" s="9"/>
      <c r="I206" s="10"/>
      <c r="J206" s="10">
        <v>1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</row>
    <row r="207" spans="1:55" s="11" customFormat="1" x14ac:dyDescent="0.25">
      <c r="A207" s="1" t="s">
        <v>64</v>
      </c>
      <c r="D207" s="26"/>
      <c r="H207" s="9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</row>
    <row r="208" spans="1:55" s="11" customFormat="1" x14ac:dyDescent="0.25">
      <c r="A208" s="1" t="s">
        <v>60</v>
      </c>
      <c r="D208" s="26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</row>
    <row r="209" spans="1:68" s="8" customFormat="1" x14ac:dyDescent="0.25">
      <c r="A209" s="6" t="s">
        <v>68</v>
      </c>
      <c r="B209" s="38"/>
      <c r="C209" s="38"/>
      <c r="D209" s="36"/>
      <c r="E209" s="38"/>
      <c r="F209" s="38"/>
      <c r="G209" s="38"/>
      <c r="H209" s="38"/>
      <c r="I209" s="38"/>
      <c r="J209" s="36">
        <f>SUM(J206:J208)</f>
        <v>1</v>
      </c>
      <c r="K209" s="38"/>
      <c r="L209" s="38"/>
      <c r="M209" s="38"/>
      <c r="N209" s="38"/>
      <c r="O209" s="38"/>
      <c r="P209" s="36"/>
      <c r="Q209" s="38"/>
      <c r="R209" s="38"/>
      <c r="S209" s="36"/>
      <c r="T209" s="38"/>
      <c r="U209" s="38"/>
      <c r="V209" s="38"/>
      <c r="W209" s="36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</row>
    <row r="210" spans="1:68" s="11" customFormat="1" x14ac:dyDescent="0.25">
      <c r="A210" s="8" t="s">
        <v>33</v>
      </c>
      <c r="D210" s="26"/>
      <c r="J210" s="26"/>
      <c r="P210" s="26"/>
      <c r="S210" s="26"/>
      <c r="W210" s="26"/>
      <c r="Z210" s="9"/>
      <c r="AA210" s="9"/>
      <c r="AB210" s="9"/>
      <c r="AC210" s="9"/>
      <c r="AD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</row>
    <row r="211" spans="1:68" s="11" customFormat="1" x14ac:dyDescent="0.25">
      <c r="A211" s="1" t="s">
        <v>67</v>
      </c>
      <c r="D211" s="26"/>
      <c r="J211" s="26"/>
      <c r="P211" s="26"/>
      <c r="S211" s="26"/>
      <c r="W211" s="26"/>
      <c r="Z211" s="10">
        <v>16</v>
      </c>
      <c r="AA211" s="10">
        <v>29</v>
      </c>
      <c r="AB211" s="10">
        <v>79</v>
      </c>
      <c r="AC211" s="10">
        <v>235</v>
      </c>
      <c r="AD211" s="10">
        <v>321</v>
      </c>
      <c r="AE211" s="10">
        <v>428</v>
      </c>
      <c r="AF211" s="9">
        <v>505</v>
      </c>
      <c r="AG211" s="9">
        <v>584</v>
      </c>
      <c r="AH211" s="9">
        <v>634</v>
      </c>
      <c r="AI211" s="9">
        <v>663</v>
      </c>
      <c r="AJ211" s="9">
        <v>699</v>
      </c>
      <c r="AK211" s="9">
        <v>719</v>
      </c>
      <c r="AL211" s="9">
        <v>711</v>
      </c>
      <c r="AM211" s="9">
        <v>732</v>
      </c>
      <c r="AN211" s="9">
        <v>719</v>
      </c>
      <c r="AO211" s="9">
        <v>758</v>
      </c>
      <c r="AP211" s="9">
        <v>765</v>
      </c>
      <c r="AQ211" s="9">
        <v>740</v>
      </c>
      <c r="AR211" s="9">
        <v>686</v>
      </c>
      <c r="AS211" s="9">
        <v>687</v>
      </c>
      <c r="AT211" s="9">
        <v>646</v>
      </c>
      <c r="AU211" s="9">
        <v>628</v>
      </c>
      <c r="AV211" s="9">
        <v>620</v>
      </c>
      <c r="AW211" s="9">
        <v>617</v>
      </c>
      <c r="AX211" s="9">
        <v>615</v>
      </c>
      <c r="AY211" s="9">
        <v>614</v>
      </c>
      <c r="AZ211" s="9">
        <v>614</v>
      </c>
      <c r="BA211" s="9">
        <v>608</v>
      </c>
      <c r="BB211" s="9">
        <v>609</v>
      </c>
      <c r="BC211" s="9">
        <v>608</v>
      </c>
      <c r="BD211" s="11">
        <v>604</v>
      </c>
      <c r="BE211" s="11">
        <v>583</v>
      </c>
      <c r="BF211" s="11">
        <v>567</v>
      </c>
      <c r="BG211" s="11">
        <v>515</v>
      </c>
      <c r="BH211" s="11">
        <v>499</v>
      </c>
      <c r="BI211" s="11">
        <v>454</v>
      </c>
      <c r="BJ211" s="11">
        <v>327</v>
      </c>
      <c r="BK211" s="11">
        <v>341</v>
      </c>
      <c r="BL211" s="11">
        <v>338</v>
      </c>
      <c r="BM211" s="11">
        <v>337</v>
      </c>
      <c r="BN211" s="11">
        <v>334</v>
      </c>
      <c r="BO211" s="11">
        <v>372</v>
      </c>
      <c r="BP211" s="11">
        <f>89+9+220</f>
        <v>318</v>
      </c>
    </row>
    <row r="212" spans="1:68" s="11" customFormat="1" x14ac:dyDescent="0.25">
      <c r="A212" s="1" t="s">
        <v>64</v>
      </c>
      <c r="B212" s="12"/>
      <c r="C212" s="12"/>
      <c r="D212" s="33"/>
      <c r="E212" s="12"/>
      <c r="F212" s="12"/>
      <c r="G212" s="12"/>
      <c r="H212" s="12"/>
      <c r="I212" s="12"/>
      <c r="J212" s="33"/>
      <c r="K212" s="12"/>
      <c r="L212" s="12"/>
      <c r="M212" s="12"/>
      <c r="N212" s="12"/>
      <c r="O212" s="12"/>
      <c r="P212" s="33"/>
      <c r="Q212" s="12"/>
      <c r="R212" s="12"/>
      <c r="S212" s="33"/>
      <c r="T212" s="12"/>
      <c r="U212" s="12"/>
      <c r="V212" s="12"/>
      <c r="W212" s="33"/>
      <c r="X212" s="12"/>
      <c r="Y212" s="12"/>
      <c r="Z212" s="12"/>
      <c r="AA212" s="12"/>
      <c r="AB212" s="12"/>
      <c r="AC212" s="12"/>
      <c r="AD212" s="12"/>
      <c r="AE212" s="12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9"/>
    </row>
    <row r="213" spans="1:68" s="11" customFormat="1" x14ac:dyDescent="0.25">
      <c r="A213" s="1" t="s">
        <v>60</v>
      </c>
      <c r="B213" s="16"/>
      <c r="C213" s="16"/>
      <c r="D213" s="34"/>
      <c r="E213" s="16"/>
      <c r="F213" s="16"/>
      <c r="G213" s="16"/>
      <c r="H213" s="16"/>
      <c r="I213" s="16"/>
      <c r="J213" s="34"/>
      <c r="K213" s="16"/>
      <c r="L213" s="16"/>
      <c r="M213" s="16"/>
      <c r="N213" s="16"/>
      <c r="O213" s="16"/>
      <c r="P213" s="34"/>
      <c r="Q213" s="16"/>
      <c r="R213" s="16"/>
      <c r="S213" s="34"/>
      <c r="T213" s="16"/>
      <c r="U213" s="16"/>
      <c r="V213" s="16"/>
      <c r="W213" s="34"/>
      <c r="X213" s="16"/>
      <c r="Y213" s="16"/>
      <c r="Z213" s="16"/>
      <c r="AA213" s="16"/>
      <c r="AB213" s="16"/>
      <c r="AC213" s="16"/>
      <c r="AD213" s="16"/>
      <c r="AE213" s="16"/>
      <c r="AF213" s="18"/>
      <c r="AG213" s="18"/>
      <c r="AH213" s="18"/>
      <c r="AI213" s="18"/>
      <c r="AJ213" s="18"/>
      <c r="AK213" s="18">
        <v>12</v>
      </c>
      <c r="AL213" s="18">
        <v>41</v>
      </c>
      <c r="AM213" s="18">
        <v>66</v>
      </c>
      <c r="AN213" s="18">
        <v>99</v>
      </c>
      <c r="AO213" s="18">
        <v>111</v>
      </c>
      <c r="AP213" s="18">
        <v>125</v>
      </c>
      <c r="AQ213" s="18">
        <v>163</v>
      </c>
      <c r="AR213" s="18">
        <v>155</v>
      </c>
      <c r="AS213" s="18">
        <v>154</v>
      </c>
      <c r="AT213" s="18">
        <v>140</v>
      </c>
      <c r="AU213" s="18">
        <v>119</v>
      </c>
      <c r="AV213" s="18">
        <v>266</v>
      </c>
      <c r="AW213" s="18">
        <v>116</v>
      </c>
      <c r="AX213" s="18">
        <v>115</v>
      </c>
      <c r="AY213" s="18">
        <v>116</v>
      </c>
      <c r="AZ213" s="18">
        <v>126</v>
      </c>
      <c r="BA213" s="18">
        <v>126</v>
      </c>
      <c r="BB213" s="18">
        <v>126</v>
      </c>
      <c r="BC213" s="18">
        <v>126</v>
      </c>
      <c r="BD213" s="19">
        <v>129</v>
      </c>
      <c r="BE213" s="19">
        <v>139</v>
      </c>
      <c r="BF213" s="19">
        <v>141</v>
      </c>
      <c r="BG213" s="19">
        <v>145</v>
      </c>
      <c r="BH213" s="19">
        <v>131</v>
      </c>
      <c r="BI213" s="19">
        <v>134</v>
      </c>
      <c r="BJ213" s="19">
        <v>140</v>
      </c>
      <c r="BK213" s="19">
        <v>130</v>
      </c>
      <c r="BL213" s="19">
        <v>130</v>
      </c>
      <c r="BM213" s="19">
        <v>130</v>
      </c>
      <c r="BN213" s="19">
        <v>135</v>
      </c>
      <c r="BO213" s="19">
        <v>171</v>
      </c>
      <c r="BP213" s="19">
        <f>123+15</f>
        <v>138</v>
      </c>
    </row>
    <row r="214" spans="1:68" s="8" customFormat="1" x14ac:dyDescent="0.25">
      <c r="A214" s="6" t="s">
        <v>68</v>
      </c>
      <c r="B214" s="38"/>
      <c r="C214" s="38"/>
      <c r="D214" s="36"/>
      <c r="E214" s="38"/>
      <c r="F214" s="38"/>
      <c r="G214" s="38"/>
      <c r="H214" s="38"/>
      <c r="I214" s="38"/>
      <c r="J214" s="36"/>
      <c r="K214" s="38"/>
      <c r="L214" s="38"/>
      <c r="M214" s="38"/>
      <c r="N214" s="38"/>
      <c r="O214" s="38"/>
      <c r="P214" s="36"/>
      <c r="Q214" s="38"/>
      <c r="R214" s="38"/>
      <c r="S214" s="36"/>
      <c r="T214" s="38"/>
      <c r="U214" s="38"/>
      <c r="V214" s="38"/>
      <c r="W214" s="36"/>
      <c r="X214" s="38"/>
      <c r="Y214" s="38"/>
      <c r="Z214" s="38">
        <f t="shared" ref="Z214:BJ214" si="45">SUM(Z211:Z213)</f>
        <v>16</v>
      </c>
      <c r="AA214" s="38">
        <f t="shared" si="45"/>
        <v>29</v>
      </c>
      <c r="AB214" s="38">
        <f t="shared" si="45"/>
        <v>79</v>
      </c>
      <c r="AC214" s="38">
        <f t="shared" si="45"/>
        <v>235</v>
      </c>
      <c r="AD214" s="38">
        <f t="shared" si="45"/>
        <v>321</v>
      </c>
      <c r="AE214" s="38">
        <f t="shared" si="45"/>
        <v>428</v>
      </c>
      <c r="AF214" s="38">
        <f t="shared" si="45"/>
        <v>505</v>
      </c>
      <c r="AG214" s="38">
        <f t="shared" si="45"/>
        <v>584</v>
      </c>
      <c r="AH214" s="38">
        <f t="shared" si="45"/>
        <v>634</v>
      </c>
      <c r="AI214" s="38">
        <f t="shared" si="45"/>
        <v>663</v>
      </c>
      <c r="AJ214" s="38">
        <f t="shared" si="45"/>
        <v>699</v>
      </c>
      <c r="AK214" s="38">
        <f t="shared" si="45"/>
        <v>731</v>
      </c>
      <c r="AL214" s="38">
        <f t="shared" si="45"/>
        <v>752</v>
      </c>
      <c r="AM214" s="38">
        <f t="shared" si="45"/>
        <v>798</v>
      </c>
      <c r="AN214" s="38">
        <f t="shared" si="45"/>
        <v>818</v>
      </c>
      <c r="AO214" s="38">
        <f t="shared" si="45"/>
        <v>869</v>
      </c>
      <c r="AP214" s="38">
        <f t="shared" si="45"/>
        <v>890</v>
      </c>
      <c r="AQ214" s="38">
        <f t="shared" si="45"/>
        <v>903</v>
      </c>
      <c r="AR214" s="38">
        <f t="shared" si="45"/>
        <v>841</v>
      </c>
      <c r="AS214" s="38">
        <f t="shared" si="45"/>
        <v>841</v>
      </c>
      <c r="AT214" s="38">
        <f t="shared" si="45"/>
        <v>786</v>
      </c>
      <c r="AU214" s="38">
        <f t="shared" si="45"/>
        <v>747</v>
      </c>
      <c r="AV214" s="38">
        <f t="shared" si="45"/>
        <v>886</v>
      </c>
      <c r="AW214" s="38">
        <f t="shared" si="45"/>
        <v>733</v>
      </c>
      <c r="AX214" s="38">
        <f t="shared" si="45"/>
        <v>730</v>
      </c>
      <c r="AY214" s="38">
        <f t="shared" si="45"/>
        <v>730</v>
      </c>
      <c r="AZ214" s="38">
        <f t="shared" si="45"/>
        <v>740</v>
      </c>
      <c r="BA214" s="38">
        <f t="shared" si="45"/>
        <v>734</v>
      </c>
      <c r="BB214" s="38">
        <f t="shared" si="45"/>
        <v>735</v>
      </c>
      <c r="BC214" s="38">
        <f t="shared" si="45"/>
        <v>734</v>
      </c>
      <c r="BD214" s="38">
        <f t="shared" si="45"/>
        <v>733</v>
      </c>
      <c r="BE214" s="38">
        <f t="shared" si="45"/>
        <v>722</v>
      </c>
      <c r="BF214" s="38">
        <f t="shared" si="45"/>
        <v>708</v>
      </c>
      <c r="BG214" s="38">
        <f t="shared" si="45"/>
        <v>660</v>
      </c>
      <c r="BH214" s="38">
        <f t="shared" si="45"/>
        <v>630</v>
      </c>
      <c r="BI214" s="38">
        <f t="shared" si="45"/>
        <v>588</v>
      </c>
      <c r="BJ214" s="38">
        <f t="shared" si="45"/>
        <v>467</v>
      </c>
      <c r="BK214" s="77">
        <v>471</v>
      </c>
      <c r="BL214" s="1">
        <v>468</v>
      </c>
      <c r="BM214" s="1">
        <v>467</v>
      </c>
      <c r="BN214" s="1">
        <v>469</v>
      </c>
      <c r="BO214" s="1">
        <v>543</v>
      </c>
      <c r="BP214" s="1">
        <f>212+24+220</f>
        <v>456</v>
      </c>
    </row>
    <row r="215" spans="1:68" s="11" customFormat="1" x14ac:dyDescent="0.25">
      <c r="A215" s="8" t="s">
        <v>34</v>
      </c>
      <c r="B215" s="16"/>
      <c r="C215" s="16"/>
      <c r="D215" s="34"/>
      <c r="E215" s="16"/>
      <c r="F215" s="16"/>
      <c r="G215" s="16"/>
      <c r="H215" s="16"/>
      <c r="I215" s="16"/>
      <c r="J215" s="34"/>
      <c r="K215" s="16"/>
      <c r="L215" s="16"/>
      <c r="M215" s="16"/>
      <c r="N215" s="16"/>
      <c r="O215" s="16"/>
      <c r="P215" s="34"/>
      <c r="Q215" s="16"/>
      <c r="R215" s="16"/>
      <c r="S215" s="34"/>
      <c r="T215" s="16"/>
      <c r="U215" s="16"/>
      <c r="V215" s="16"/>
      <c r="W215" s="34"/>
      <c r="X215" s="16"/>
      <c r="Y215" s="16"/>
      <c r="Z215" s="16"/>
      <c r="AA215" s="16"/>
      <c r="AB215" s="16"/>
      <c r="AC215" s="16"/>
      <c r="AD215" s="16"/>
      <c r="AE215" s="16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</row>
    <row r="216" spans="1:68" s="11" customFormat="1" x14ac:dyDescent="0.25">
      <c r="A216" s="1" t="s">
        <v>67</v>
      </c>
      <c r="D216" s="26"/>
      <c r="J216" s="26"/>
      <c r="P216" s="26"/>
      <c r="S216" s="26"/>
      <c r="W216" s="26"/>
      <c r="Z216" s="9"/>
      <c r="AA216" s="10">
        <v>2</v>
      </c>
      <c r="AB216" s="10">
        <v>2</v>
      </c>
      <c r="AC216" s="10">
        <v>6</v>
      </c>
      <c r="AD216" s="10">
        <v>11</v>
      </c>
      <c r="AE216" s="10">
        <v>50</v>
      </c>
      <c r="AF216" s="9">
        <v>156</v>
      </c>
      <c r="AG216" s="9">
        <v>306</v>
      </c>
      <c r="AH216" s="9">
        <v>444</v>
      </c>
      <c r="AI216" s="9">
        <v>577</v>
      </c>
      <c r="AJ216" s="9">
        <v>671</v>
      </c>
      <c r="AK216" s="9">
        <v>787</v>
      </c>
      <c r="AL216" s="9">
        <v>866</v>
      </c>
      <c r="AM216" s="9">
        <v>944</v>
      </c>
      <c r="AN216" s="9">
        <v>1033</v>
      </c>
      <c r="AO216" s="9">
        <v>979</v>
      </c>
      <c r="AP216" s="9">
        <v>1027</v>
      </c>
      <c r="AQ216" s="9">
        <v>927</v>
      </c>
      <c r="AR216" s="9">
        <v>868</v>
      </c>
      <c r="AS216" s="9">
        <v>787</v>
      </c>
      <c r="AT216" s="9">
        <v>777</v>
      </c>
      <c r="AU216" s="9">
        <v>780</v>
      </c>
      <c r="AV216" s="9">
        <v>809</v>
      </c>
      <c r="AW216" s="9">
        <v>802</v>
      </c>
      <c r="AX216" s="9">
        <v>792</v>
      </c>
      <c r="AY216" s="9">
        <v>777</v>
      </c>
      <c r="AZ216" s="9">
        <v>773</v>
      </c>
      <c r="BA216" s="9">
        <v>735</v>
      </c>
      <c r="BB216" s="9">
        <v>751</v>
      </c>
      <c r="BC216" s="11">
        <v>742</v>
      </c>
      <c r="BD216" s="11">
        <v>737</v>
      </c>
      <c r="BE216" s="11">
        <v>733</v>
      </c>
      <c r="BF216" s="11">
        <v>724</v>
      </c>
      <c r="BG216" s="11">
        <v>700</v>
      </c>
      <c r="BH216" s="11">
        <v>688</v>
      </c>
      <c r="BI216" s="11">
        <v>665</v>
      </c>
      <c r="BJ216" s="11">
        <v>583</v>
      </c>
      <c r="BK216" s="11">
        <v>583</v>
      </c>
      <c r="BL216" s="11">
        <v>581</v>
      </c>
      <c r="BM216" s="11">
        <v>579</v>
      </c>
      <c r="BN216" s="11">
        <v>575</v>
      </c>
      <c r="BO216" s="11">
        <v>570</v>
      </c>
      <c r="BP216" s="11">
        <f>109+450</f>
        <v>559</v>
      </c>
    </row>
    <row r="217" spans="1:68" s="11" customFormat="1" x14ac:dyDescent="0.25">
      <c r="A217" s="1" t="s">
        <v>64</v>
      </c>
      <c r="B217" s="12"/>
      <c r="C217" s="12"/>
      <c r="D217" s="33"/>
      <c r="E217" s="12"/>
      <c r="F217" s="12"/>
      <c r="G217" s="12"/>
      <c r="H217" s="12"/>
      <c r="I217" s="12"/>
      <c r="J217" s="33"/>
      <c r="K217" s="12"/>
      <c r="L217" s="12"/>
      <c r="M217" s="12"/>
      <c r="N217" s="12"/>
      <c r="O217" s="12"/>
      <c r="P217" s="33"/>
      <c r="Q217" s="12"/>
      <c r="R217" s="12"/>
      <c r="S217" s="33"/>
      <c r="T217" s="12"/>
      <c r="U217" s="12"/>
      <c r="V217" s="12"/>
      <c r="W217" s="33"/>
      <c r="X217" s="12"/>
      <c r="Y217" s="12"/>
      <c r="Z217" s="12"/>
      <c r="AA217" s="12"/>
      <c r="AB217" s="12"/>
      <c r="AC217" s="12"/>
      <c r="AD217" s="12"/>
      <c r="AE217" s="12"/>
      <c r="AF217" s="14"/>
      <c r="AG217" s="14"/>
      <c r="AH217" s="14"/>
      <c r="AI217" s="14">
        <v>1</v>
      </c>
      <c r="AJ217" s="14">
        <v>26</v>
      </c>
      <c r="AK217" s="14">
        <v>26</v>
      </c>
      <c r="AL217" s="14">
        <v>26</v>
      </c>
      <c r="AM217" s="14">
        <v>44</v>
      </c>
      <c r="AN217" s="14">
        <v>57</v>
      </c>
      <c r="AO217" s="14">
        <v>114</v>
      </c>
      <c r="AP217" s="14">
        <v>117</v>
      </c>
      <c r="AQ217" s="14">
        <v>171</v>
      </c>
      <c r="AR217" s="14">
        <v>182</v>
      </c>
      <c r="AS217" s="14">
        <v>193</v>
      </c>
      <c r="AT217" s="14">
        <v>121</v>
      </c>
      <c r="AU217" s="14">
        <v>114</v>
      </c>
      <c r="AV217" s="14">
        <v>73</v>
      </c>
      <c r="AW217" s="14">
        <v>71</v>
      </c>
      <c r="AX217" s="14">
        <v>72</v>
      </c>
      <c r="AY217" s="14">
        <v>70</v>
      </c>
      <c r="AZ217" s="14">
        <v>70</v>
      </c>
      <c r="BA217" s="14">
        <v>70</v>
      </c>
      <c r="BB217" s="14">
        <v>70</v>
      </c>
      <c r="BC217" s="14">
        <v>70</v>
      </c>
      <c r="BD217" s="13">
        <v>69</v>
      </c>
      <c r="BE217" s="13">
        <v>69</v>
      </c>
      <c r="BF217" s="13">
        <v>69</v>
      </c>
      <c r="BG217" s="13">
        <v>53</v>
      </c>
      <c r="BH217" s="13">
        <v>52</v>
      </c>
      <c r="BI217" s="13">
        <v>53</v>
      </c>
      <c r="BJ217" s="13">
        <v>53</v>
      </c>
      <c r="BK217" s="13">
        <v>52</v>
      </c>
      <c r="BL217" s="13">
        <v>53</v>
      </c>
      <c r="BM217" s="13">
        <v>54</v>
      </c>
      <c r="BN217" s="13">
        <v>57</v>
      </c>
      <c r="BO217" s="13">
        <v>56</v>
      </c>
      <c r="BP217" s="13">
        <f>54+2</f>
        <v>56</v>
      </c>
    </row>
    <row r="218" spans="1:68" s="11" customFormat="1" x14ac:dyDescent="0.25">
      <c r="A218" s="1" t="s">
        <v>60</v>
      </c>
      <c r="B218" s="16"/>
      <c r="C218" s="16"/>
      <c r="D218" s="34"/>
      <c r="E218" s="16"/>
      <c r="F218" s="16"/>
      <c r="G218" s="16"/>
      <c r="H218" s="16"/>
      <c r="I218" s="16"/>
      <c r="J218" s="34"/>
      <c r="K218" s="16"/>
      <c r="L218" s="16"/>
      <c r="M218" s="16"/>
      <c r="N218" s="16"/>
      <c r="O218" s="16"/>
      <c r="P218" s="34"/>
      <c r="Q218" s="16"/>
      <c r="R218" s="16"/>
      <c r="S218" s="34"/>
      <c r="T218" s="16"/>
      <c r="U218" s="16"/>
      <c r="V218" s="16"/>
      <c r="W218" s="34"/>
      <c r="X218" s="16"/>
      <c r="Y218" s="16"/>
      <c r="Z218" s="16"/>
      <c r="AA218" s="16"/>
      <c r="AB218" s="16"/>
      <c r="AC218" s="16"/>
      <c r="AD218" s="16"/>
      <c r="AE218" s="16"/>
      <c r="AF218" s="18"/>
      <c r="AG218" s="18"/>
      <c r="AH218" s="18"/>
      <c r="AI218" s="18">
        <v>16</v>
      </c>
      <c r="AJ218" s="18">
        <v>26</v>
      </c>
      <c r="AK218" s="18">
        <v>26</v>
      </c>
      <c r="AL218" s="18">
        <v>80</v>
      </c>
      <c r="AM218" s="18">
        <v>132</v>
      </c>
      <c r="AN218" s="18">
        <v>214</v>
      </c>
      <c r="AO218" s="18">
        <v>338</v>
      </c>
      <c r="AP218" s="18">
        <v>469</v>
      </c>
      <c r="AQ218" s="18">
        <v>648</v>
      </c>
      <c r="AR218" s="18">
        <v>747</v>
      </c>
      <c r="AS218" s="18">
        <v>830</v>
      </c>
      <c r="AT218" s="18">
        <v>732</v>
      </c>
      <c r="AU218" s="18">
        <v>644</v>
      </c>
      <c r="AV218" s="18">
        <v>481</v>
      </c>
      <c r="AW218" s="18">
        <v>607</v>
      </c>
      <c r="AX218" s="18">
        <v>580</v>
      </c>
      <c r="AY218" s="18">
        <v>584</v>
      </c>
      <c r="AZ218" s="18">
        <v>569</v>
      </c>
      <c r="BA218" s="18">
        <v>573</v>
      </c>
      <c r="BB218" s="18">
        <v>570</v>
      </c>
      <c r="BC218" s="19">
        <v>549</v>
      </c>
      <c r="BD218" s="19">
        <v>540</v>
      </c>
      <c r="BE218" s="19">
        <v>523</v>
      </c>
      <c r="BF218" s="19">
        <v>522</v>
      </c>
      <c r="BG218" s="19">
        <v>495</v>
      </c>
      <c r="BH218" s="19">
        <v>460</v>
      </c>
      <c r="BI218" s="19">
        <v>438</v>
      </c>
      <c r="BJ218" s="19">
        <v>368</v>
      </c>
      <c r="BK218" s="19">
        <v>385</v>
      </c>
      <c r="BL218" s="19">
        <v>379</v>
      </c>
      <c r="BM218" s="19">
        <v>374</v>
      </c>
      <c r="BN218" s="19">
        <v>339</v>
      </c>
      <c r="BO218" s="19">
        <v>335</v>
      </c>
      <c r="BP218" s="19">
        <f>289+45</f>
        <v>334</v>
      </c>
    </row>
    <row r="219" spans="1:68" s="8" customFormat="1" x14ac:dyDescent="0.25">
      <c r="A219" s="6" t="s">
        <v>68</v>
      </c>
      <c r="B219" s="38"/>
      <c r="C219" s="38"/>
      <c r="D219" s="36"/>
      <c r="E219" s="38"/>
      <c r="F219" s="38"/>
      <c r="G219" s="38"/>
      <c r="H219" s="38"/>
      <c r="I219" s="38"/>
      <c r="J219" s="36"/>
      <c r="K219" s="38"/>
      <c r="L219" s="38"/>
      <c r="M219" s="38"/>
      <c r="N219" s="38"/>
      <c r="O219" s="38"/>
      <c r="P219" s="36"/>
      <c r="Q219" s="38"/>
      <c r="R219" s="38"/>
      <c r="S219" s="36"/>
      <c r="T219" s="38"/>
      <c r="U219" s="38"/>
      <c r="V219" s="38"/>
      <c r="W219" s="36"/>
      <c r="X219" s="38"/>
      <c r="Y219" s="38"/>
      <c r="Z219" s="38"/>
      <c r="AA219" s="38">
        <f t="shared" ref="AA219:BJ219" si="46">SUM(AA216:AA218)</f>
        <v>2</v>
      </c>
      <c r="AB219" s="38">
        <f t="shared" si="46"/>
        <v>2</v>
      </c>
      <c r="AC219" s="38">
        <f t="shared" si="46"/>
        <v>6</v>
      </c>
      <c r="AD219" s="38">
        <f t="shared" si="46"/>
        <v>11</v>
      </c>
      <c r="AE219" s="38">
        <f t="shared" si="46"/>
        <v>50</v>
      </c>
      <c r="AF219" s="38">
        <f t="shared" si="46"/>
        <v>156</v>
      </c>
      <c r="AG219" s="38">
        <f t="shared" si="46"/>
        <v>306</v>
      </c>
      <c r="AH219" s="38">
        <f t="shared" si="46"/>
        <v>444</v>
      </c>
      <c r="AI219" s="38">
        <f t="shared" si="46"/>
        <v>594</v>
      </c>
      <c r="AJ219" s="38">
        <f t="shared" si="46"/>
        <v>723</v>
      </c>
      <c r="AK219" s="38">
        <f t="shared" si="46"/>
        <v>839</v>
      </c>
      <c r="AL219" s="38">
        <f t="shared" si="46"/>
        <v>972</v>
      </c>
      <c r="AM219" s="38">
        <f t="shared" si="46"/>
        <v>1120</v>
      </c>
      <c r="AN219" s="38">
        <f t="shared" si="46"/>
        <v>1304</v>
      </c>
      <c r="AO219" s="38">
        <f t="shared" si="46"/>
        <v>1431</v>
      </c>
      <c r="AP219" s="38">
        <f t="shared" si="46"/>
        <v>1613</v>
      </c>
      <c r="AQ219" s="38">
        <f t="shared" si="46"/>
        <v>1746</v>
      </c>
      <c r="AR219" s="38">
        <f t="shared" si="46"/>
        <v>1797</v>
      </c>
      <c r="AS219" s="38">
        <f t="shared" si="46"/>
        <v>1810</v>
      </c>
      <c r="AT219" s="38">
        <f t="shared" si="46"/>
        <v>1630</v>
      </c>
      <c r="AU219" s="38">
        <f t="shared" si="46"/>
        <v>1538</v>
      </c>
      <c r="AV219" s="38">
        <f t="shared" si="46"/>
        <v>1363</v>
      </c>
      <c r="AW219" s="38">
        <f t="shared" si="46"/>
        <v>1480</v>
      </c>
      <c r="AX219" s="38">
        <f t="shared" si="46"/>
        <v>1444</v>
      </c>
      <c r="AY219" s="38">
        <f t="shared" si="46"/>
        <v>1431</v>
      </c>
      <c r="AZ219" s="38">
        <f t="shared" si="46"/>
        <v>1412</v>
      </c>
      <c r="BA219" s="38">
        <f t="shared" si="46"/>
        <v>1378</v>
      </c>
      <c r="BB219" s="38">
        <f t="shared" si="46"/>
        <v>1391</v>
      </c>
      <c r="BC219" s="38">
        <f t="shared" si="46"/>
        <v>1361</v>
      </c>
      <c r="BD219" s="38">
        <f t="shared" si="46"/>
        <v>1346</v>
      </c>
      <c r="BE219" s="38">
        <f t="shared" si="46"/>
        <v>1325</v>
      </c>
      <c r="BF219" s="38">
        <f t="shared" si="46"/>
        <v>1315</v>
      </c>
      <c r="BG219" s="38">
        <f t="shared" si="46"/>
        <v>1248</v>
      </c>
      <c r="BH219" s="38">
        <f t="shared" si="46"/>
        <v>1200</v>
      </c>
      <c r="BI219" s="38">
        <f t="shared" si="46"/>
        <v>1156</v>
      </c>
      <c r="BJ219" s="38">
        <f t="shared" si="46"/>
        <v>1004</v>
      </c>
      <c r="BK219" s="80">
        <v>1020</v>
      </c>
      <c r="BL219" s="4">
        <v>1013</v>
      </c>
      <c r="BM219" s="4">
        <v>1007</v>
      </c>
      <c r="BN219" s="1">
        <v>971</v>
      </c>
      <c r="BO219" s="1">
        <v>961</v>
      </c>
      <c r="BP219" s="1">
        <f>793+156</f>
        <v>949</v>
      </c>
    </row>
    <row r="220" spans="1:68" s="11" customFormat="1" x14ac:dyDescent="0.25">
      <c r="A220" s="8" t="s">
        <v>412</v>
      </c>
      <c r="B220" s="16"/>
      <c r="C220" s="16"/>
      <c r="D220" s="34"/>
      <c r="E220" s="16"/>
      <c r="F220" s="16"/>
      <c r="G220" s="16"/>
      <c r="H220" s="16"/>
      <c r="I220" s="16"/>
      <c r="J220" s="34"/>
      <c r="K220" s="16"/>
      <c r="L220" s="16"/>
      <c r="M220" s="16"/>
      <c r="N220" s="16"/>
      <c r="O220" s="16"/>
      <c r="P220" s="34"/>
      <c r="Q220" s="16"/>
      <c r="R220" s="16"/>
      <c r="S220" s="34"/>
      <c r="T220" s="16"/>
      <c r="U220" s="16"/>
      <c r="V220" s="16"/>
      <c r="W220" s="34"/>
      <c r="X220" s="16"/>
      <c r="Y220" s="16"/>
      <c r="Z220" s="16"/>
      <c r="AA220" s="16"/>
      <c r="AB220" s="16"/>
      <c r="AC220" s="16"/>
      <c r="AD220" s="16"/>
      <c r="AE220" s="16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</row>
    <row r="221" spans="1:68" s="11" customFormat="1" x14ac:dyDescent="0.25">
      <c r="A221" s="1" t="s">
        <v>67</v>
      </c>
      <c r="B221" s="9"/>
      <c r="C221" s="9">
        <v>1</v>
      </c>
      <c r="D221" s="10"/>
      <c r="E221" s="9"/>
      <c r="F221" s="10"/>
      <c r="G221" s="10"/>
      <c r="H221" s="9"/>
      <c r="I221" s="9"/>
      <c r="J221" s="10"/>
      <c r="K221" s="9"/>
      <c r="L221" s="9"/>
      <c r="M221" s="9"/>
      <c r="P221" s="26"/>
      <c r="S221" s="26"/>
      <c r="W221" s="26"/>
      <c r="BC221" s="9"/>
    </row>
    <row r="222" spans="1:68" s="11" customFormat="1" x14ac:dyDescent="0.25">
      <c r="A222" s="1" t="s">
        <v>64</v>
      </c>
      <c r="B222" s="9"/>
      <c r="C222" s="9"/>
      <c r="D222" s="10"/>
      <c r="E222" s="9"/>
      <c r="F222" s="10"/>
      <c r="G222" s="10"/>
      <c r="H222" s="9"/>
      <c r="I222" s="9"/>
      <c r="J222" s="10"/>
      <c r="K222" s="9"/>
      <c r="L222" s="9"/>
      <c r="M222" s="9"/>
      <c r="P222" s="26"/>
      <c r="S222" s="26"/>
      <c r="W222" s="26"/>
      <c r="BC222" s="9"/>
    </row>
    <row r="223" spans="1:68" s="11" customFormat="1" x14ac:dyDescent="0.25">
      <c r="A223" s="1" t="s">
        <v>60</v>
      </c>
      <c r="B223" s="9"/>
      <c r="C223" s="9"/>
      <c r="D223" s="10"/>
      <c r="E223" s="9"/>
      <c r="F223" s="10"/>
      <c r="G223" s="10"/>
      <c r="H223" s="9"/>
      <c r="I223" s="9"/>
      <c r="J223" s="10"/>
      <c r="K223" s="9"/>
      <c r="L223" s="9"/>
      <c r="M223" s="9"/>
      <c r="P223" s="26"/>
      <c r="S223" s="26"/>
      <c r="W223" s="26"/>
      <c r="BC223" s="9"/>
    </row>
    <row r="224" spans="1:68" s="8" customFormat="1" x14ac:dyDescent="0.25">
      <c r="A224" s="6" t="s">
        <v>68</v>
      </c>
      <c r="B224" s="38"/>
      <c r="C224" s="38">
        <f>SUM(C221:C223)</f>
        <v>1</v>
      </c>
      <c r="D224" s="36"/>
      <c r="E224" s="38"/>
      <c r="F224" s="38"/>
      <c r="G224" s="38"/>
      <c r="H224" s="38"/>
      <c r="I224" s="38"/>
      <c r="J224" s="36"/>
      <c r="K224" s="38"/>
      <c r="L224" s="38"/>
      <c r="M224" s="38"/>
      <c r="N224" s="38"/>
      <c r="O224" s="38"/>
      <c r="P224" s="36"/>
      <c r="Q224" s="38"/>
      <c r="R224" s="38"/>
      <c r="S224" s="36"/>
      <c r="T224" s="38"/>
      <c r="U224" s="38"/>
      <c r="V224" s="38"/>
      <c r="W224" s="36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</row>
    <row r="225" spans="1:68" s="19" customFormat="1" x14ac:dyDescent="0.25">
      <c r="A225" s="8" t="s">
        <v>467</v>
      </c>
      <c r="B225" s="1"/>
      <c r="C225" s="1"/>
      <c r="D225" s="35"/>
      <c r="E225" s="1"/>
      <c r="F225" s="1"/>
      <c r="G225" s="1"/>
      <c r="H225" s="1"/>
      <c r="I225" s="1"/>
      <c r="J225" s="35"/>
      <c r="K225" s="1"/>
      <c r="L225" s="1"/>
      <c r="M225" s="1"/>
      <c r="N225" s="1"/>
      <c r="O225" s="1"/>
      <c r="P225" s="35"/>
      <c r="Q225" s="1"/>
      <c r="R225" s="1"/>
      <c r="S225" s="35"/>
      <c r="T225" s="1"/>
      <c r="U225" s="1"/>
      <c r="V225" s="1"/>
      <c r="W225" s="35"/>
      <c r="X225" s="1"/>
      <c r="Y225" s="1"/>
      <c r="Z225" s="1"/>
      <c r="AA225" s="1"/>
      <c r="AB225" s="1"/>
      <c r="AC225" s="1"/>
      <c r="AD225" s="1"/>
      <c r="AE225" s="1"/>
      <c r="AF225" s="2"/>
      <c r="AG225" s="2"/>
      <c r="AH225" s="2"/>
      <c r="AI225" s="2"/>
      <c r="AJ225" s="2"/>
      <c r="AK225" s="2"/>
      <c r="AL225" s="2"/>
      <c r="AM225" s="2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2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</row>
    <row r="226" spans="1:68" s="19" customFormat="1" x14ac:dyDescent="0.25">
      <c r="A226" s="1" t="s">
        <v>67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8"/>
      <c r="BE226" s="18"/>
      <c r="BF226" s="18"/>
      <c r="BG226" s="18"/>
      <c r="BH226" s="18"/>
      <c r="BI226" s="18"/>
      <c r="BJ226" s="18">
        <v>4</v>
      </c>
      <c r="BK226" s="18">
        <v>11</v>
      </c>
      <c r="BL226" s="18">
        <v>11</v>
      </c>
      <c r="BM226" s="18">
        <v>22</v>
      </c>
      <c r="BN226" s="18">
        <v>38</v>
      </c>
      <c r="BO226" s="18">
        <v>60</v>
      </c>
      <c r="BP226" s="18">
        <v>96</v>
      </c>
    </row>
    <row r="227" spans="1:68" x14ac:dyDescent="0.25">
      <c r="A227" s="1" t="s">
        <v>64</v>
      </c>
    </row>
    <row r="228" spans="1:68" x14ac:dyDescent="0.25">
      <c r="A228" s="1" t="s">
        <v>60</v>
      </c>
    </row>
    <row r="229" spans="1:68" x14ac:dyDescent="0.25">
      <c r="A229" s="6" t="s">
        <v>68</v>
      </c>
      <c r="BJ229" s="1">
        <v>4</v>
      </c>
      <c r="BK229" s="1">
        <v>11</v>
      </c>
      <c r="BL229" s="1">
        <v>11</v>
      </c>
      <c r="BM229" s="1">
        <v>22</v>
      </c>
      <c r="BN229" s="1">
        <v>38</v>
      </c>
      <c r="BO229" s="1">
        <v>60</v>
      </c>
      <c r="BP229" s="1">
        <v>96</v>
      </c>
    </row>
    <row r="230" spans="1:68" s="11" customFormat="1" x14ac:dyDescent="0.25">
      <c r="A230" s="8" t="s">
        <v>390</v>
      </c>
      <c r="B230" s="16"/>
      <c r="C230" s="16"/>
      <c r="D230" s="34"/>
      <c r="E230" s="16"/>
      <c r="F230" s="16"/>
      <c r="G230" s="16"/>
      <c r="H230" s="16"/>
      <c r="I230" s="16"/>
      <c r="J230" s="34"/>
      <c r="K230" s="16"/>
      <c r="L230" s="16"/>
      <c r="M230" s="16"/>
      <c r="N230" s="16"/>
      <c r="O230" s="16"/>
      <c r="P230" s="34"/>
      <c r="Q230" s="16"/>
      <c r="R230" s="16"/>
      <c r="S230" s="34"/>
      <c r="T230" s="16"/>
      <c r="U230" s="16"/>
      <c r="V230" s="16"/>
      <c r="W230" s="34"/>
      <c r="X230" s="17"/>
      <c r="Y230" s="17"/>
      <c r="Z230" s="17"/>
      <c r="AA230" s="17"/>
      <c r="AB230" s="17"/>
      <c r="AC230" s="17"/>
      <c r="AD230" s="17"/>
      <c r="AE230" s="1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</row>
    <row r="231" spans="1:68" s="11" customFormat="1" x14ac:dyDescent="0.25">
      <c r="A231" s="1" t="s">
        <v>67</v>
      </c>
      <c r="B231" s="9">
        <v>79</v>
      </c>
      <c r="C231" s="9">
        <v>230</v>
      </c>
      <c r="D231" s="10">
        <v>173</v>
      </c>
      <c r="E231" s="9"/>
      <c r="F231" s="10"/>
      <c r="G231" s="10"/>
      <c r="H231" s="9"/>
      <c r="I231" s="9"/>
      <c r="J231" s="10"/>
      <c r="K231" s="9"/>
      <c r="L231" s="9"/>
      <c r="M231" s="9"/>
      <c r="P231" s="26"/>
      <c r="S231" s="26"/>
      <c r="W231" s="26"/>
    </row>
    <row r="232" spans="1:68" s="11" customFormat="1" x14ac:dyDescent="0.25">
      <c r="A232" s="1" t="s">
        <v>64</v>
      </c>
      <c r="B232" s="9"/>
      <c r="C232" s="9"/>
      <c r="D232" s="10"/>
      <c r="E232" s="9"/>
      <c r="F232" s="10"/>
      <c r="G232" s="10"/>
      <c r="H232" s="9"/>
      <c r="I232" s="9"/>
      <c r="J232" s="10"/>
      <c r="K232" s="9"/>
      <c r="L232" s="9"/>
      <c r="M232" s="9"/>
      <c r="P232" s="26"/>
      <c r="S232" s="26"/>
      <c r="W232" s="26"/>
    </row>
    <row r="233" spans="1:68" s="11" customFormat="1" x14ac:dyDescent="0.25">
      <c r="A233" s="1" t="s">
        <v>60</v>
      </c>
      <c r="B233" s="18">
        <v>498</v>
      </c>
      <c r="C233" s="18">
        <v>187</v>
      </c>
      <c r="D233" s="17">
        <f>+(C233+E233)/2</f>
        <v>110.5</v>
      </c>
      <c r="E233" s="17">
        <v>34</v>
      </c>
      <c r="F233" s="17">
        <v>4</v>
      </c>
      <c r="G233" s="17"/>
      <c r="H233" s="16"/>
      <c r="I233" s="16"/>
      <c r="J233" s="34"/>
      <c r="K233" s="16"/>
      <c r="L233" s="16"/>
      <c r="M233" s="16"/>
      <c r="N233" s="16"/>
      <c r="O233" s="16"/>
      <c r="P233" s="34"/>
      <c r="Q233" s="16"/>
      <c r="R233" s="16"/>
      <c r="S233" s="34"/>
      <c r="T233" s="16"/>
      <c r="U233" s="16"/>
      <c r="V233" s="16"/>
      <c r="W233" s="34"/>
      <c r="X233" s="16"/>
      <c r="Y233" s="16"/>
      <c r="Z233" s="16"/>
      <c r="AA233" s="16"/>
      <c r="AB233" s="16"/>
      <c r="AC233" s="16"/>
      <c r="AD233" s="16"/>
      <c r="AE233" s="16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</row>
    <row r="234" spans="1:68" s="8" customFormat="1" x14ac:dyDescent="0.25">
      <c r="A234" s="6" t="s">
        <v>68</v>
      </c>
      <c r="B234" s="38">
        <f>SUM(B231:B233)</f>
        <v>577</v>
      </c>
      <c r="C234" s="38">
        <f>SUM(C231:C233)</f>
        <v>417</v>
      </c>
      <c r="D234" s="36">
        <f>SUM(D231:D233)</f>
        <v>283.5</v>
      </c>
      <c r="E234" s="38">
        <f>SUM(E231:E233)</f>
        <v>34</v>
      </c>
      <c r="F234" s="38">
        <f>SUM(F231:F233)</f>
        <v>4</v>
      </c>
      <c r="G234" s="38"/>
      <c r="H234" s="38"/>
      <c r="I234" s="38"/>
      <c r="J234" s="36"/>
      <c r="K234" s="38"/>
      <c r="L234" s="38"/>
      <c r="M234" s="38"/>
      <c r="N234" s="38"/>
      <c r="O234" s="38"/>
      <c r="P234" s="36"/>
      <c r="Q234" s="38"/>
      <c r="R234" s="38"/>
      <c r="S234" s="36"/>
      <c r="T234" s="38"/>
      <c r="U234" s="38"/>
      <c r="V234" s="38"/>
      <c r="W234" s="36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</row>
    <row r="235" spans="1:68" s="11" customFormat="1" x14ac:dyDescent="0.25">
      <c r="A235" s="8" t="s">
        <v>385</v>
      </c>
      <c r="B235" s="12"/>
      <c r="C235" s="12"/>
      <c r="D235" s="33"/>
      <c r="E235" s="12"/>
      <c r="F235" s="12"/>
      <c r="G235" s="12"/>
      <c r="H235" s="12"/>
      <c r="I235" s="12"/>
      <c r="J235" s="33"/>
      <c r="K235" s="12"/>
      <c r="L235" s="12"/>
      <c r="M235" s="12"/>
      <c r="N235" s="12"/>
      <c r="O235" s="12"/>
      <c r="P235" s="33"/>
      <c r="Q235" s="12"/>
      <c r="R235" s="12"/>
      <c r="S235" s="33"/>
      <c r="T235" s="12"/>
      <c r="U235" s="12"/>
      <c r="V235" s="12"/>
      <c r="W235" s="33"/>
      <c r="X235" s="12"/>
      <c r="Y235" s="12"/>
      <c r="Z235" s="12"/>
      <c r="AA235" s="12"/>
      <c r="AB235" s="12"/>
      <c r="AC235" s="12"/>
      <c r="AD235" s="12"/>
      <c r="AE235" s="12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</row>
    <row r="236" spans="1:68" s="11" customFormat="1" x14ac:dyDescent="0.25">
      <c r="A236" s="1" t="s">
        <v>67</v>
      </c>
      <c r="B236" s="9">
        <v>99</v>
      </c>
      <c r="C236" s="9">
        <v>987</v>
      </c>
      <c r="D236" s="10">
        <v>785</v>
      </c>
      <c r="E236" s="9">
        <v>196</v>
      </c>
      <c r="F236" s="10">
        <v>40</v>
      </c>
      <c r="G236" s="10">
        <v>6</v>
      </c>
      <c r="H236" s="9">
        <v>1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BC236" s="9"/>
    </row>
    <row r="237" spans="1:68" s="11" customFormat="1" x14ac:dyDescent="0.25">
      <c r="A237" s="1" t="s">
        <v>64</v>
      </c>
      <c r="B237" s="13"/>
      <c r="C237" s="13"/>
      <c r="D237" s="15"/>
      <c r="E237" s="13">
        <v>85</v>
      </c>
      <c r="F237" s="13">
        <v>60</v>
      </c>
      <c r="G237" s="13"/>
      <c r="H237" s="12"/>
      <c r="I237" s="12"/>
      <c r="J237" s="33"/>
      <c r="K237" s="12"/>
      <c r="L237" s="12"/>
      <c r="M237" s="12"/>
      <c r="N237" s="12"/>
      <c r="O237" s="12"/>
      <c r="P237" s="33"/>
      <c r="Q237" s="12"/>
      <c r="R237" s="12"/>
      <c r="S237" s="33"/>
      <c r="T237" s="12"/>
      <c r="U237" s="12"/>
      <c r="V237" s="12"/>
      <c r="W237" s="33"/>
      <c r="X237" s="12"/>
      <c r="Y237" s="12"/>
      <c r="Z237" s="12"/>
      <c r="AA237" s="12"/>
      <c r="AB237" s="12"/>
      <c r="AC237" s="12"/>
      <c r="AD237" s="12"/>
      <c r="AE237" s="12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9"/>
    </row>
    <row r="238" spans="1:68" s="11" customFormat="1" x14ac:dyDescent="0.25">
      <c r="A238" s="1" t="s">
        <v>60</v>
      </c>
      <c r="B238" s="18">
        <v>907</v>
      </c>
      <c r="C238" s="18">
        <v>146</v>
      </c>
      <c r="D238" s="17">
        <v>324</v>
      </c>
      <c r="E238" s="17">
        <v>503</v>
      </c>
      <c r="F238" s="17">
        <v>547</v>
      </c>
      <c r="G238" s="17">
        <v>258</v>
      </c>
      <c r="H238" s="18">
        <v>143</v>
      </c>
      <c r="I238" s="16"/>
      <c r="J238" s="34"/>
      <c r="K238" s="16"/>
      <c r="L238" s="16"/>
      <c r="M238" s="16"/>
      <c r="N238" s="16"/>
      <c r="O238" s="16"/>
      <c r="P238" s="34"/>
      <c r="Q238" s="16"/>
      <c r="R238" s="16"/>
      <c r="S238" s="34"/>
      <c r="T238" s="16"/>
      <c r="U238" s="16"/>
      <c r="V238" s="16"/>
      <c r="W238" s="34"/>
      <c r="X238" s="16"/>
      <c r="Y238" s="16"/>
      <c r="Z238" s="16"/>
      <c r="AA238" s="16"/>
      <c r="AB238" s="16"/>
      <c r="AC238" s="16"/>
      <c r="AD238" s="16"/>
      <c r="AE238" s="16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</row>
    <row r="239" spans="1:68" s="8" customFormat="1" x14ac:dyDescent="0.25">
      <c r="A239" s="6" t="s">
        <v>68</v>
      </c>
      <c r="B239" s="38">
        <f>SUM(B236:B238)</f>
        <v>1006</v>
      </c>
      <c r="C239" s="38">
        <f t="shared" ref="C239:H239" si="47">SUM(C236:C238)</f>
        <v>1133</v>
      </c>
      <c r="D239" s="36">
        <f t="shared" si="47"/>
        <v>1109</v>
      </c>
      <c r="E239" s="38">
        <f t="shared" si="47"/>
        <v>784</v>
      </c>
      <c r="F239" s="38">
        <f t="shared" si="47"/>
        <v>647</v>
      </c>
      <c r="G239" s="38">
        <f t="shared" si="47"/>
        <v>264</v>
      </c>
      <c r="H239" s="38">
        <f t="shared" si="47"/>
        <v>144</v>
      </c>
      <c r="I239" s="38"/>
      <c r="J239" s="36"/>
      <c r="K239" s="38"/>
      <c r="L239" s="38"/>
      <c r="M239" s="38"/>
      <c r="N239" s="38"/>
      <c r="O239" s="38"/>
      <c r="P239" s="36"/>
      <c r="Q239" s="38"/>
      <c r="R239" s="38"/>
      <c r="S239" s="36"/>
      <c r="T239" s="38"/>
      <c r="U239" s="38"/>
      <c r="V239" s="38"/>
      <c r="W239" s="36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</row>
    <row r="240" spans="1:68" s="11" customFormat="1" x14ac:dyDescent="0.25">
      <c r="A240" s="8" t="s">
        <v>386</v>
      </c>
      <c r="D240" s="26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</row>
    <row r="241" spans="1:61" s="13" customFormat="1" x14ac:dyDescent="0.25">
      <c r="A241" s="1" t="s">
        <v>67</v>
      </c>
      <c r="B241" s="9">
        <v>773</v>
      </c>
      <c r="C241" s="9">
        <v>601</v>
      </c>
      <c r="D241" s="10">
        <v>545</v>
      </c>
      <c r="E241" s="9">
        <v>289</v>
      </c>
      <c r="F241" s="10">
        <v>72</v>
      </c>
      <c r="G241" s="10">
        <v>10</v>
      </c>
      <c r="H241" s="9">
        <v>27</v>
      </c>
      <c r="I241" s="10">
        <v>52</v>
      </c>
      <c r="J241" s="10">
        <v>25</v>
      </c>
      <c r="K241" s="10">
        <v>19</v>
      </c>
      <c r="L241" s="10">
        <v>17</v>
      </c>
      <c r="M241" s="10">
        <v>6</v>
      </c>
      <c r="N241" s="10">
        <v>1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11"/>
      <c r="BA241" s="11"/>
      <c r="BB241" s="11"/>
      <c r="BC241" s="14"/>
      <c r="BD241" s="14"/>
      <c r="BE241" s="14"/>
      <c r="BF241" s="14"/>
      <c r="BG241" s="14"/>
      <c r="BH241" s="14"/>
      <c r="BI241" s="14"/>
    </row>
    <row r="242" spans="1:61" s="13" customFormat="1" x14ac:dyDescent="0.25">
      <c r="A242" s="1" t="s">
        <v>64</v>
      </c>
      <c r="B242" s="13">
        <v>1</v>
      </c>
      <c r="C242" s="13">
        <v>0</v>
      </c>
      <c r="D242" s="15">
        <v>0</v>
      </c>
      <c r="E242" s="13">
        <v>15</v>
      </c>
      <c r="F242" s="13">
        <v>49</v>
      </c>
      <c r="G242" s="13">
        <v>170</v>
      </c>
      <c r="H242" s="13">
        <v>165</v>
      </c>
      <c r="I242" s="13">
        <v>69</v>
      </c>
      <c r="J242" s="33"/>
      <c r="K242" s="12"/>
      <c r="L242" s="12"/>
      <c r="M242" s="12"/>
      <c r="N242" s="12"/>
      <c r="O242" s="12"/>
      <c r="P242" s="33"/>
      <c r="Q242" s="12"/>
      <c r="R242" s="12"/>
      <c r="S242" s="33"/>
      <c r="T242" s="12"/>
      <c r="U242" s="12"/>
      <c r="V242" s="12"/>
      <c r="W242" s="33"/>
      <c r="X242" s="12"/>
      <c r="Y242" s="12"/>
      <c r="Z242" s="12"/>
      <c r="AA242" s="12"/>
      <c r="AB242" s="12"/>
      <c r="AC242" s="12"/>
      <c r="AD242" s="12"/>
      <c r="AE242" s="12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</row>
    <row r="243" spans="1:61" s="13" customFormat="1" x14ac:dyDescent="0.25">
      <c r="A243" s="1" t="s">
        <v>60</v>
      </c>
      <c r="B243" s="18">
        <v>112</v>
      </c>
      <c r="C243" s="18">
        <v>0</v>
      </c>
      <c r="D243" s="17">
        <f>+(C243+E243)/2</f>
        <v>48</v>
      </c>
      <c r="E243" s="17">
        <v>96</v>
      </c>
      <c r="F243" s="17">
        <v>103</v>
      </c>
      <c r="G243" s="17">
        <v>247</v>
      </c>
      <c r="H243" s="18">
        <v>241</v>
      </c>
      <c r="I243" s="17">
        <v>232</v>
      </c>
      <c r="J243" s="17">
        <v>41</v>
      </c>
      <c r="K243" s="17">
        <v>4</v>
      </c>
      <c r="L243" s="16"/>
      <c r="M243" s="16"/>
      <c r="N243" s="16"/>
      <c r="O243" s="16"/>
      <c r="P243" s="34"/>
      <c r="Q243" s="16"/>
      <c r="R243" s="16"/>
      <c r="S243" s="34"/>
      <c r="T243" s="16"/>
      <c r="U243" s="16"/>
      <c r="V243" s="16"/>
      <c r="W243" s="34"/>
      <c r="X243" s="16"/>
      <c r="Y243" s="16"/>
      <c r="Z243" s="16"/>
      <c r="AA243" s="16"/>
      <c r="AB243" s="16"/>
      <c r="AC243" s="16"/>
      <c r="AD243" s="16"/>
      <c r="AE243" s="16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4"/>
      <c r="BD243" s="14"/>
      <c r="BE243" s="14"/>
      <c r="BF243" s="14"/>
      <c r="BG243" s="14"/>
      <c r="BH243" s="14"/>
      <c r="BI243" s="14"/>
    </row>
    <row r="244" spans="1:61" s="8" customFormat="1" x14ac:dyDescent="0.25">
      <c r="A244" s="6" t="s">
        <v>68</v>
      </c>
      <c r="B244" s="38">
        <f t="shared" ref="B244:N244" si="48">SUM(B241:B243)</f>
        <v>886</v>
      </c>
      <c r="C244" s="38">
        <f t="shared" si="48"/>
        <v>601</v>
      </c>
      <c r="D244" s="36">
        <f t="shared" si="48"/>
        <v>593</v>
      </c>
      <c r="E244" s="38">
        <f t="shared" si="48"/>
        <v>400</v>
      </c>
      <c r="F244" s="38">
        <f t="shared" si="48"/>
        <v>224</v>
      </c>
      <c r="G244" s="38">
        <f t="shared" si="48"/>
        <v>427</v>
      </c>
      <c r="H244" s="38">
        <f t="shared" si="48"/>
        <v>433</v>
      </c>
      <c r="I244" s="38">
        <f t="shared" si="48"/>
        <v>353</v>
      </c>
      <c r="J244" s="36">
        <f t="shared" si="48"/>
        <v>66</v>
      </c>
      <c r="K244" s="38">
        <f t="shared" si="48"/>
        <v>23</v>
      </c>
      <c r="L244" s="38">
        <f t="shared" si="48"/>
        <v>17</v>
      </c>
      <c r="M244" s="38">
        <f t="shared" si="48"/>
        <v>6</v>
      </c>
      <c r="N244" s="38">
        <f t="shared" si="48"/>
        <v>1</v>
      </c>
      <c r="O244" s="38"/>
      <c r="P244" s="36"/>
      <c r="Q244" s="38"/>
      <c r="R244" s="38"/>
      <c r="S244" s="36"/>
      <c r="T244" s="38"/>
      <c r="U244" s="38"/>
      <c r="V244" s="38"/>
      <c r="W244" s="36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</row>
    <row r="245" spans="1:61" s="13" customFormat="1" x14ac:dyDescent="0.25">
      <c r="A245" s="8" t="s">
        <v>413</v>
      </c>
      <c r="B245" s="18"/>
      <c r="C245" s="18"/>
      <c r="D245" s="17"/>
      <c r="E245" s="17"/>
      <c r="F245" s="17"/>
      <c r="G245" s="17"/>
      <c r="H245" s="18"/>
      <c r="I245" s="17"/>
      <c r="J245" s="17"/>
      <c r="K245" s="17"/>
      <c r="L245" s="16"/>
      <c r="M245" s="16"/>
      <c r="N245" s="16"/>
      <c r="O245" s="16"/>
      <c r="P245" s="34"/>
      <c r="Q245" s="16"/>
      <c r="R245" s="16"/>
      <c r="S245" s="34"/>
      <c r="T245" s="16"/>
      <c r="U245" s="16"/>
      <c r="V245" s="16"/>
      <c r="W245" s="34"/>
      <c r="X245" s="16"/>
      <c r="Y245" s="16"/>
      <c r="Z245" s="16"/>
      <c r="AA245" s="16"/>
      <c r="AB245" s="16"/>
      <c r="AC245" s="16"/>
      <c r="AD245" s="16"/>
      <c r="AE245" s="16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4"/>
      <c r="BD245" s="14"/>
      <c r="BE245" s="14"/>
      <c r="BF245" s="14"/>
      <c r="BG245" s="14"/>
      <c r="BH245" s="14"/>
      <c r="BI245" s="14"/>
    </row>
    <row r="246" spans="1:61" s="13" customFormat="1" x14ac:dyDescent="0.25">
      <c r="A246" s="1" t="s">
        <v>67</v>
      </c>
      <c r="B246" s="9">
        <v>174</v>
      </c>
      <c r="C246" s="9">
        <v>66</v>
      </c>
      <c r="D246" s="10">
        <v>15</v>
      </c>
      <c r="E246" s="9">
        <v>8</v>
      </c>
      <c r="F246" s="10"/>
      <c r="G246" s="10"/>
      <c r="H246" s="9"/>
      <c r="I246" s="9"/>
      <c r="J246" s="10"/>
      <c r="K246" s="9"/>
      <c r="L246" s="9"/>
      <c r="M246" s="10"/>
      <c r="N246" s="10"/>
      <c r="O246" s="11"/>
      <c r="P246" s="26"/>
      <c r="Q246" s="11"/>
      <c r="R246" s="11"/>
      <c r="S246" s="26"/>
      <c r="T246" s="11"/>
      <c r="U246" s="11"/>
      <c r="V246" s="11"/>
      <c r="W246" s="26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4"/>
      <c r="BD246" s="14"/>
      <c r="BE246" s="14"/>
      <c r="BF246" s="14"/>
      <c r="BG246" s="14"/>
      <c r="BH246" s="14"/>
      <c r="BI246" s="14"/>
    </row>
    <row r="247" spans="1:61" s="13" customFormat="1" x14ac:dyDescent="0.25">
      <c r="A247" s="1" t="s">
        <v>64</v>
      </c>
      <c r="B247" s="9"/>
      <c r="C247" s="9"/>
      <c r="D247" s="10"/>
      <c r="E247" s="9"/>
      <c r="F247" s="10"/>
      <c r="G247" s="10"/>
      <c r="H247" s="9"/>
      <c r="I247" s="9"/>
      <c r="J247" s="10"/>
      <c r="K247" s="9"/>
      <c r="L247" s="9"/>
      <c r="M247" s="10"/>
      <c r="N247" s="10"/>
      <c r="O247" s="11"/>
      <c r="P247" s="26"/>
      <c r="Q247" s="11"/>
      <c r="R247" s="11"/>
      <c r="S247" s="26"/>
      <c r="T247" s="11"/>
      <c r="U247" s="11"/>
      <c r="V247" s="11"/>
      <c r="W247" s="26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4"/>
      <c r="BD247" s="14"/>
      <c r="BE247" s="14"/>
      <c r="BF247" s="14"/>
      <c r="BG247" s="14"/>
      <c r="BH247" s="14"/>
      <c r="BI247" s="14"/>
    </row>
    <row r="248" spans="1:61" s="13" customFormat="1" x14ac:dyDescent="0.25">
      <c r="A248" s="1" t="s">
        <v>60</v>
      </c>
      <c r="B248" s="9"/>
      <c r="C248" s="9"/>
      <c r="D248" s="10"/>
      <c r="E248" s="9"/>
      <c r="F248" s="10"/>
      <c r="G248" s="10"/>
      <c r="H248" s="9"/>
      <c r="I248" s="9"/>
      <c r="J248" s="10"/>
      <c r="K248" s="9"/>
      <c r="L248" s="9"/>
      <c r="M248" s="10"/>
      <c r="N248" s="10"/>
      <c r="O248" s="11"/>
      <c r="P248" s="26"/>
      <c r="Q248" s="11"/>
      <c r="R248" s="11"/>
      <c r="S248" s="26"/>
      <c r="T248" s="11"/>
      <c r="U248" s="11"/>
      <c r="V248" s="11"/>
      <c r="W248" s="26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4"/>
      <c r="BD248" s="14"/>
      <c r="BE248" s="14"/>
      <c r="BF248" s="14"/>
      <c r="BG248" s="14"/>
      <c r="BH248" s="14"/>
      <c r="BI248" s="14"/>
    </row>
    <row r="249" spans="1:61" s="8" customFormat="1" x14ac:dyDescent="0.25">
      <c r="A249" s="6" t="s">
        <v>68</v>
      </c>
      <c r="B249" s="38">
        <f>SUM(B246:B248)</f>
        <v>174</v>
      </c>
      <c r="C249" s="38">
        <f>SUM(C246:C248)</f>
        <v>66</v>
      </c>
      <c r="D249" s="36">
        <f>SUM(D246:D248)</f>
        <v>15</v>
      </c>
      <c r="E249" s="38">
        <f>SUM(E246:E248)</f>
        <v>8</v>
      </c>
      <c r="F249" s="38"/>
      <c r="G249" s="38"/>
      <c r="H249" s="38"/>
      <c r="I249" s="38"/>
      <c r="J249" s="36"/>
      <c r="K249" s="38"/>
      <c r="L249" s="38"/>
      <c r="M249" s="38"/>
      <c r="N249" s="38"/>
      <c r="O249" s="38"/>
      <c r="P249" s="36"/>
      <c r="Q249" s="38"/>
      <c r="R249" s="38"/>
      <c r="S249" s="36"/>
      <c r="T249" s="38"/>
      <c r="U249" s="38"/>
      <c r="V249" s="38"/>
      <c r="W249" s="36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</row>
    <row r="250" spans="1:61" s="13" customFormat="1" x14ac:dyDescent="0.25">
      <c r="A250" s="8" t="s">
        <v>387</v>
      </c>
      <c r="B250" s="9"/>
      <c r="C250" s="9"/>
      <c r="D250" s="10"/>
      <c r="E250" s="9"/>
      <c r="F250" s="10"/>
      <c r="G250" s="10"/>
      <c r="H250" s="9"/>
      <c r="I250" s="9"/>
      <c r="J250" s="10"/>
      <c r="K250" s="9"/>
      <c r="L250" s="9"/>
      <c r="M250" s="10"/>
      <c r="N250" s="10"/>
      <c r="O250" s="11"/>
      <c r="P250" s="26"/>
      <c r="Q250" s="11"/>
      <c r="R250" s="11"/>
      <c r="S250" s="26"/>
      <c r="T250" s="11"/>
      <c r="U250" s="11"/>
      <c r="V250" s="11"/>
      <c r="W250" s="26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4"/>
      <c r="BD250" s="14"/>
      <c r="BE250" s="14"/>
      <c r="BF250" s="14"/>
      <c r="BG250" s="14"/>
      <c r="BH250" s="14"/>
      <c r="BI250" s="14"/>
    </row>
    <row r="251" spans="1:61" s="13" customFormat="1" x14ac:dyDescent="0.25">
      <c r="A251" s="1" t="s">
        <v>67</v>
      </c>
      <c r="B251" s="10">
        <v>286</v>
      </c>
      <c r="C251" s="10">
        <v>897</v>
      </c>
      <c r="D251" s="10">
        <v>1152</v>
      </c>
      <c r="E251" s="10">
        <v>1250</v>
      </c>
      <c r="F251" s="10">
        <v>1279</v>
      </c>
      <c r="G251" s="26">
        <v>1448</v>
      </c>
      <c r="H251" s="9">
        <v>2218</v>
      </c>
      <c r="I251" s="10">
        <v>1125</v>
      </c>
      <c r="J251" s="10">
        <v>222</v>
      </c>
      <c r="K251" s="10">
        <v>116</v>
      </c>
      <c r="L251" s="10">
        <v>73</v>
      </c>
      <c r="M251" s="10">
        <v>69</v>
      </c>
      <c r="N251" s="10">
        <v>356</v>
      </c>
      <c r="O251" s="10">
        <v>283</v>
      </c>
      <c r="P251" s="10">
        <v>106</v>
      </c>
      <c r="Q251" s="10">
        <v>12</v>
      </c>
      <c r="R251" s="10">
        <v>1</v>
      </c>
      <c r="S251" s="10">
        <v>1</v>
      </c>
      <c r="T251" s="10">
        <v>0</v>
      </c>
      <c r="U251" s="10">
        <v>1</v>
      </c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11"/>
      <c r="BA251" s="11"/>
      <c r="BB251" s="11"/>
      <c r="BC251" s="14"/>
      <c r="BD251" s="14"/>
      <c r="BE251" s="14"/>
      <c r="BF251" s="14"/>
      <c r="BG251" s="14"/>
      <c r="BH251" s="14"/>
      <c r="BI251" s="14"/>
    </row>
    <row r="252" spans="1:61" s="13" customFormat="1" x14ac:dyDescent="0.25">
      <c r="A252" s="1" t="s">
        <v>64</v>
      </c>
      <c r="D252" s="15"/>
      <c r="H252" s="12"/>
      <c r="I252" s="12"/>
      <c r="J252" s="33"/>
      <c r="K252" s="12"/>
      <c r="L252" s="12"/>
      <c r="M252" s="12"/>
      <c r="N252" s="12"/>
      <c r="O252" s="12"/>
      <c r="P252" s="33"/>
      <c r="Q252" s="12"/>
      <c r="R252" s="12"/>
      <c r="S252" s="33"/>
      <c r="T252" s="12"/>
      <c r="U252" s="12"/>
      <c r="V252" s="12"/>
      <c r="W252" s="33"/>
      <c r="X252" s="12"/>
      <c r="Y252" s="12"/>
      <c r="Z252" s="12"/>
      <c r="AA252" s="12"/>
      <c r="AB252" s="12"/>
      <c r="AC252" s="12"/>
      <c r="AD252" s="12"/>
      <c r="AE252" s="12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</row>
    <row r="253" spans="1:61" s="13" customFormat="1" x14ac:dyDescent="0.25">
      <c r="A253" s="1" t="s">
        <v>60</v>
      </c>
      <c r="B253" s="18">
        <v>285</v>
      </c>
      <c r="C253" s="18">
        <v>55</v>
      </c>
      <c r="D253" s="17">
        <f>+(C253+E253)/2</f>
        <v>58</v>
      </c>
      <c r="E253" s="17">
        <v>61</v>
      </c>
      <c r="F253" s="17">
        <v>73</v>
      </c>
      <c r="G253" s="17">
        <v>274</v>
      </c>
      <c r="H253" s="18">
        <v>303</v>
      </c>
      <c r="I253" s="17">
        <v>313</v>
      </c>
      <c r="J253" s="17">
        <v>398</v>
      </c>
      <c r="K253" s="17">
        <v>365</v>
      </c>
      <c r="L253" s="17">
        <v>317</v>
      </c>
      <c r="M253" s="17">
        <v>310</v>
      </c>
      <c r="N253" s="17">
        <v>0</v>
      </c>
      <c r="O253" s="17">
        <v>54</v>
      </c>
      <c r="P253" s="17">
        <v>180</v>
      </c>
      <c r="Q253" s="17">
        <v>258</v>
      </c>
      <c r="R253" s="17">
        <v>263</v>
      </c>
      <c r="S253" s="17">
        <v>256</v>
      </c>
      <c r="T253" s="17">
        <v>251</v>
      </c>
      <c r="U253" s="17">
        <v>245</v>
      </c>
      <c r="V253" s="17">
        <v>255</v>
      </c>
      <c r="W253" s="17">
        <v>132</v>
      </c>
      <c r="X253" s="17">
        <v>9</v>
      </c>
      <c r="Y253" s="17"/>
      <c r="Z253" s="17"/>
      <c r="AA253" s="17"/>
      <c r="AB253" s="17"/>
      <c r="AC253" s="17"/>
      <c r="AD253" s="17"/>
      <c r="AE253" s="1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4"/>
      <c r="BD253" s="14"/>
      <c r="BE253" s="14"/>
      <c r="BF253" s="14"/>
      <c r="BG253" s="14"/>
      <c r="BH253" s="14"/>
      <c r="BI253" s="14"/>
    </row>
    <row r="254" spans="1:61" s="8" customFormat="1" x14ac:dyDescent="0.25">
      <c r="A254" s="6" t="s">
        <v>68</v>
      </c>
      <c r="B254" s="38">
        <f t="shared" ref="B254:X254" si="49">SUM(B251:B253)</f>
        <v>571</v>
      </c>
      <c r="C254" s="38">
        <f t="shared" si="49"/>
        <v>952</v>
      </c>
      <c r="D254" s="36">
        <f t="shared" si="49"/>
        <v>1210</v>
      </c>
      <c r="E254" s="38">
        <f t="shared" si="49"/>
        <v>1311</v>
      </c>
      <c r="F254" s="38">
        <f t="shared" si="49"/>
        <v>1352</v>
      </c>
      <c r="G254" s="38">
        <f t="shared" si="49"/>
        <v>1722</v>
      </c>
      <c r="H254" s="38">
        <f t="shared" si="49"/>
        <v>2521</v>
      </c>
      <c r="I254" s="38">
        <f t="shared" si="49"/>
        <v>1438</v>
      </c>
      <c r="J254" s="36">
        <f t="shared" si="49"/>
        <v>620</v>
      </c>
      <c r="K254" s="38">
        <f t="shared" si="49"/>
        <v>481</v>
      </c>
      <c r="L254" s="38">
        <f t="shared" si="49"/>
        <v>390</v>
      </c>
      <c r="M254" s="38">
        <f t="shared" si="49"/>
        <v>379</v>
      </c>
      <c r="N254" s="38">
        <f t="shared" si="49"/>
        <v>356</v>
      </c>
      <c r="O254" s="38">
        <f t="shared" si="49"/>
        <v>337</v>
      </c>
      <c r="P254" s="36">
        <f t="shared" si="49"/>
        <v>286</v>
      </c>
      <c r="Q254" s="38">
        <f t="shared" si="49"/>
        <v>270</v>
      </c>
      <c r="R254" s="38">
        <f t="shared" si="49"/>
        <v>264</v>
      </c>
      <c r="S254" s="36">
        <f t="shared" si="49"/>
        <v>257</v>
      </c>
      <c r="T254" s="38">
        <f t="shared" si="49"/>
        <v>251</v>
      </c>
      <c r="U254" s="38">
        <f t="shared" si="49"/>
        <v>246</v>
      </c>
      <c r="V254" s="38">
        <f t="shared" si="49"/>
        <v>255</v>
      </c>
      <c r="W254" s="36">
        <f t="shared" si="49"/>
        <v>132</v>
      </c>
      <c r="X254" s="38">
        <f t="shared" si="49"/>
        <v>9</v>
      </c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</row>
    <row r="255" spans="1:61" s="13" customFormat="1" x14ac:dyDescent="0.25">
      <c r="A255" s="8" t="s">
        <v>388</v>
      </c>
      <c r="B255" s="9"/>
      <c r="C255" s="9"/>
      <c r="D255" s="10"/>
      <c r="E255" s="9"/>
      <c r="F255" s="10"/>
      <c r="G255" s="10"/>
      <c r="H255" s="9"/>
      <c r="I255" s="9"/>
      <c r="J255" s="10"/>
      <c r="K255" s="9"/>
      <c r="L255" s="9"/>
      <c r="M255" s="9"/>
      <c r="N255" s="11"/>
      <c r="O255" s="11"/>
      <c r="P255" s="26"/>
      <c r="Q255" s="11"/>
      <c r="R255" s="11"/>
      <c r="S255" s="26"/>
      <c r="T255" s="11"/>
      <c r="U255" s="11"/>
      <c r="V255" s="11"/>
      <c r="W255" s="26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4"/>
      <c r="BD255" s="14"/>
      <c r="BE255" s="14"/>
      <c r="BF255" s="14"/>
      <c r="BG255" s="14"/>
      <c r="BH255" s="14"/>
      <c r="BI255" s="14"/>
    </row>
    <row r="256" spans="1:61" s="13" customFormat="1" x14ac:dyDescent="0.25">
      <c r="A256" s="1" t="s">
        <v>67</v>
      </c>
      <c r="B256" s="10">
        <v>403</v>
      </c>
      <c r="C256" s="10">
        <v>423</v>
      </c>
      <c r="D256" s="10">
        <v>630</v>
      </c>
      <c r="E256" s="10">
        <v>2239</v>
      </c>
      <c r="F256" s="10">
        <v>3145</v>
      </c>
      <c r="G256" s="10">
        <v>3506</v>
      </c>
      <c r="H256" s="9">
        <v>3554</v>
      </c>
      <c r="I256" s="10">
        <v>3095</v>
      </c>
      <c r="J256" s="26">
        <v>1846</v>
      </c>
      <c r="K256" s="10">
        <v>1247</v>
      </c>
      <c r="L256" s="10">
        <v>400</v>
      </c>
      <c r="M256" s="26">
        <v>100</v>
      </c>
      <c r="N256" s="26">
        <v>169</v>
      </c>
      <c r="O256" s="26">
        <v>70</v>
      </c>
      <c r="P256" s="10">
        <v>30</v>
      </c>
      <c r="Q256" s="10">
        <v>26</v>
      </c>
      <c r="R256" s="10">
        <v>15</v>
      </c>
      <c r="S256" s="10">
        <v>3</v>
      </c>
      <c r="T256" s="10">
        <v>57</v>
      </c>
      <c r="U256" s="10">
        <v>6</v>
      </c>
      <c r="V256" s="10">
        <v>3</v>
      </c>
      <c r="W256" s="10">
        <v>3</v>
      </c>
      <c r="X256" s="10">
        <v>2</v>
      </c>
      <c r="Y256" s="10">
        <v>2</v>
      </c>
      <c r="Z256" s="10"/>
      <c r="AA256" s="10"/>
      <c r="AB256" s="10"/>
      <c r="AC256" s="10"/>
      <c r="AD256" s="10"/>
      <c r="AE256" s="10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11"/>
      <c r="BA256" s="11"/>
      <c r="BB256" s="11"/>
      <c r="BC256" s="14"/>
      <c r="BD256" s="14"/>
      <c r="BE256" s="14"/>
      <c r="BF256" s="14"/>
      <c r="BG256" s="14"/>
      <c r="BH256" s="14"/>
      <c r="BI256" s="14"/>
    </row>
    <row r="257" spans="1:66" s="13" customFormat="1" x14ac:dyDescent="0.25">
      <c r="A257" s="1" t="s">
        <v>64</v>
      </c>
      <c r="D257" s="15"/>
      <c r="I257" s="13">
        <v>45</v>
      </c>
      <c r="J257" s="15"/>
      <c r="P257" s="15"/>
      <c r="S257" s="15"/>
      <c r="W257" s="15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</row>
    <row r="258" spans="1:66" s="13" customFormat="1" x14ac:dyDescent="0.25">
      <c r="A258" s="1" t="s">
        <v>60</v>
      </c>
      <c r="B258" s="18">
        <v>0</v>
      </c>
      <c r="C258" s="18">
        <v>0</v>
      </c>
      <c r="D258" s="17">
        <f>+(C258+E258)/2</f>
        <v>0</v>
      </c>
      <c r="E258" s="17">
        <v>0</v>
      </c>
      <c r="F258" s="17">
        <v>231</v>
      </c>
      <c r="G258" s="17">
        <v>261</v>
      </c>
      <c r="H258" s="18">
        <v>344</v>
      </c>
      <c r="I258" s="17">
        <v>429</v>
      </c>
      <c r="J258" s="17">
        <v>940</v>
      </c>
      <c r="K258" s="17">
        <v>956</v>
      </c>
      <c r="L258" s="17">
        <v>813</v>
      </c>
      <c r="M258" s="17">
        <v>368</v>
      </c>
      <c r="N258" s="17">
        <v>173</v>
      </c>
      <c r="O258" s="17">
        <v>244</v>
      </c>
      <c r="P258" s="17">
        <v>223</v>
      </c>
      <c r="Q258" s="17">
        <v>90</v>
      </c>
      <c r="R258" s="17">
        <v>76</v>
      </c>
      <c r="S258" s="17">
        <v>75</v>
      </c>
      <c r="T258" s="17">
        <v>1</v>
      </c>
      <c r="U258" s="17">
        <v>53</v>
      </c>
      <c r="V258" s="17">
        <v>37</v>
      </c>
      <c r="W258" s="17"/>
      <c r="X258" s="17"/>
      <c r="Y258" s="17"/>
      <c r="Z258" s="17"/>
      <c r="AA258" s="17"/>
      <c r="AB258" s="17"/>
      <c r="AC258" s="17"/>
      <c r="AD258" s="17"/>
      <c r="AE258" s="1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4"/>
      <c r="BD258" s="14"/>
      <c r="BE258" s="14"/>
      <c r="BF258" s="14"/>
      <c r="BG258" s="14"/>
      <c r="BH258" s="14"/>
      <c r="BI258" s="14"/>
    </row>
    <row r="259" spans="1:66" s="8" customFormat="1" x14ac:dyDescent="0.25">
      <c r="A259" s="6" t="s">
        <v>68</v>
      </c>
      <c r="B259" s="38">
        <f t="shared" ref="B259:Y259" si="50">SUM(B256:B258)</f>
        <v>403</v>
      </c>
      <c r="C259" s="38">
        <f t="shared" si="50"/>
        <v>423</v>
      </c>
      <c r="D259" s="36">
        <f t="shared" si="50"/>
        <v>630</v>
      </c>
      <c r="E259" s="38">
        <f t="shared" si="50"/>
        <v>2239</v>
      </c>
      <c r="F259" s="38">
        <f t="shared" si="50"/>
        <v>3376</v>
      </c>
      <c r="G259" s="38">
        <f t="shared" si="50"/>
        <v>3767</v>
      </c>
      <c r="H259" s="38">
        <f t="shared" si="50"/>
        <v>3898</v>
      </c>
      <c r="I259" s="38">
        <f t="shared" si="50"/>
        <v>3569</v>
      </c>
      <c r="J259" s="36">
        <f t="shared" si="50"/>
        <v>2786</v>
      </c>
      <c r="K259" s="38">
        <f t="shared" si="50"/>
        <v>2203</v>
      </c>
      <c r="L259" s="38">
        <f t="shared" si="50"/>
        <v>1213</v>
      </c>
      <c r="M259" s="38">
        <f t="shared" si="50"/>
        <v>468</v>
      </c>
      <c r="N259" s="38">
        <f t="shared" si="50"/>
        <v>342</v>
      </c>
      <c r="O259" s="38">
        <f t="shared" si="50"/>
        <v>314</v>
      </c>
      <c r="P259" s="36">
        <f t="shared" si="50"/>
        <v>253</v>
      </c>
      <c r="Q259" s="38">
        <f t="shared" si="50"/>
        <v>116</v>
      </c>
      <c r="R259" s="38">
        <f t="shared" si="50"/>
        <v>91</v>
      </c>
      <c r="S259" s="36">
        <f t="shared" si="50"/>
        <v>78</v>
      </c>
      <c r="T259" s="38">
        <f t="shared" si="50"/>
        <v>58</v>
      </c>
      <c r="U259" s="38">
        <f t="shared" si="50"/>
        <v>59</v>
      </c>
      <c r="V259" s="38">
        <f t="shared" si="50"/>
        <v>40</v>
      </c>
      <c r="W259" s="36">
        <f t="shared" si="50"/>
        <v>3</v>
      </c>
      <c r="X259" s="38">
        <f t="shared" si="50"/>
        <v>2</v>
      </c>
      <c r="Y259" s="38">
        <f t="shared" si="50"/>
        <v>2</v>
      </c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</row>
    <row r="260" spans="1:66" s="13" customFormat="1" x14ac:dyDescent="0.25">
      <c r="A260" s="8" t="s">
        <v>391</v>
      </c>
      <c r="B260" s="18"/>
      <c r="C260" s="18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4"/>
      <c r="BD260" s="14"/>
      <c r="BE260" s="14"/>
      <c r="BF260" s="14"/>
      <c r="BG260" s="14"/>
      <c r="BH260" s="14"/>
      <c r="BI260" s="14"/>
    </row>
    <row r="261" spans="1:66" s="13" customFormat="1" x14ac:dyDescent="0.25">
      <c r="A261" s="1" t="s">
        <v>67</v>
      </c>
      <c r="B261" s="9"/>
      <c r="C261" s="9">
        <v>15</v>
      </c>
      <c r="D261" s="10">
        <v>66</v>
      </c>
      <c r="E261" s="9">
        <v>115</v>
      </c>
      <c r="F261" s="10">
        <v>304</v>
      </c>
      <c r="G261" s="10">
        <v>529</v>
      </c>
      <c r="H261" s="9">
        <v>763</v>
      </c>
      <c r="I261" s="10">
        <v>770</v>
      </c>
      <c r="J261" s="10">
        <v>531</v>
      </c>
      <c r="K261" s="10">
        <v>433</v>
      </c>
      <c r="L261" s="10">
        <v>169</v>
      </c>
      <c r="M261" s="10">
        <v>53</v>
      </c>
      <c r="N261" s="26">
        <v>41</v>
      </c>
      <c r="O261" s="26">
        <v>47</v>
      </c>
      <c r="P261" s="26">
        <v>0</v>
      </c>
      <c r="Q261" s="26">
        <v>0</v>
      </c>
      <c r="R261" s="10">
        <v>0</v>
      </c>
      <c r="S261" s="10">
        <v>2</v>
      </c>
      <c r="T261" s="10">
        <v>0</v>
      </c>
      <c r="U261" s="10">
        <v>3</v>
      </c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11"/>
      <c r="BA261" s="11"/>
      <c r="BB261" s="11"/>
      <c r="BC261" s="14"/>
      <c r="BD261" s="14"/>
      <c r="BE261" s="14"/>
      <c r="BF261" s="14"/>
      <c r="BG261" s="14"/>
      <c r="BH261" s="14"/>
      <c r="BI261" s="14"/>
    </row>
    <row r="262" spans="1:66" s="13" customFormat="1" x14ac:dyDescent="0.25">
      <c r="A262" s="1" t="s">
        <v>64</v>
      </c>
      <c r="B262" s="9"/>
      <c r="C262" s="9"/>
      <c r="D262" s="10"/>
      <c r="E262" s="9"/>
      <c r="F262" s="10"/>
      <c r="G262" s="10"/>
      <c r="H262" s="9"/>
      <c r="I262" s="10"/>
      <c r="J262" s="10"/>
      <c r="K262" s="10"/>
      <c r="L262" s="10"/>
      <c r="M262" s="10"/>
      <c r="N262" s="26"/>
      <c r="O262" s="26"/>
      <c r="P262" s="26"/>
      <c r="Q262" s="26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11"/>
      <c r="BA262" s="11"/>
      <c r="BB262" s="11"/>
      <c r="BC262" s="14"/>
      <c r="BD262" s="14"/>
      <c r="BE262" s="14"/>
      <c r="BF262" s="14"/>
      <c r="BG262" s="14"/>
      <c r="BH262" s="14"/>
      <c r="BI262" s="14"/>
    </row>
    <row r="263" spans="1:66" s="19" customFormat="1" x14ac:dyDescent="0.25">
      <c r="A263" s="1" t="s">
        <v>60</v>
      </c>
      <c r="B263" s="18"/>
      <c r="C263" s="18"/>
      <c r="D263" s="17"/>
      <c r="E263" s="18"/>
      <c r="F263" s="18"/>
      <c r="G263" s="17">
        <v>63</v>
      </c>
      <c r="H263" s="18">
        <v>131</v>
      </c>
      <c r="I263" s="28">
        <v>146</v>
      </c>
      <c r="J263" s="17">
        <v>240</v>
      </c>
      <c r="K263" s="17">
        <v>222</v>
      </c>
      <c r="L263" s="17">
        <v>281</v>
      </c>
      <c r="M263" s="17">
        <v>254</v>
      </c>
      <c r="N263" s="28">
        <v>245</v>
      </c>
      <c r="O263" s="28">
        <v>220</v>
      </c>
      <c r="P263" s="28">
        <v>253</v>
      </c>
      <c r="Q263" s="17">
        <v>180</v>
      </c>
      <c r="R263" s="17">
        <v>100</v>
      </c>
      <c r="S263" s="17">
        <v>39</v>
      </c>
      <c r="T263" s="17">
        <v>40</v>
      </c>
      <c r="U263" s="17">
        <v>8</v>
      </c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</row>
    <row r="264" spans="1:66" s="8" customFormat="1" x14ac:dyDescent="0.25">
      <c r="A264" s="6" t="s">
        <v>68</v>
      </c>
      <c r="B264" s="38">
        <f t="shared" ref="B264:U264" si="51">SUM(B261:B263)</f>
        <v>0</v>
      </c>
      <c r="C264" s="38">
        <f t="shared" si="51"/>
        <v>15</v>
      </c>
      <c r="D264" s="36">
        <f t="shared" si="51"/>
        <v>66</v>
      </c>
      <c r="E264" s="38">
        <f t="shared" si="51"/>
        <v>115</v>
      </c>
      <c r="F264" s="38">
        <f t="shared" si="51"/>
        <v>304</v>
      </c>
      <c r="G264" s="38">
        <f t="shared" si="51"/>
        <v>592</v>
      </c>
      <c r="H264" s="38">
        <f t="shared" si="51"/>
        <v>894</v>
      </c>
      <c r="I264" s="38">
        <f t="shared" si="51"/>
        <v>916</v>
      </c>
      <c r="J264" s="36">
        <f t="shared" si="51"/>
        <v>771</v>
      </c>
      <c r="K264" s="38">
        <f t="shared" si="51"/>
        <v>655</v>
      </c>
      <c r="L264" s="38">
        <f t="shared" si="51"/>
        <v>450</v>
      </c>
      <c r="M264" s="38">
        <f t="shared" si="51"/>
        <v>307</v>
      </c>
      <c r="N264" s="38">
        <f t="shared" si="51"/>
        <v>286</v>
      </c>
      <c r="O264" s="38">
        <f t="shared" si="51"/>
        <v>267</v>
      </c>
      <c r="P264" s="36">
        <f t="shared" si="51"/>
        <v>253</v>
      </c>
      <c r="Q264" s="38">
        <f t="shared" si="51"/>
        <v>180</v>
      </c>
      <c r="R264" s="38">
        <f t="shared" si="51"/>
        <v>100</v>
      </c>
      <c r="S264" s="36">
        <f t="shared" si="51"/>
        <v>41</v>
      </c>
      <c r="T264" s="38">
        <f t="shared" si="51"/>
        <v>40</v>
      </c>
      <c r="U264" s="38">
        <f t="shared" si="51"/>
        <v>11</v>
      </c>
      <c r="V264" s="38"/>
      <c r="W264" s="36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</row>
    <row r="265" spans="1:66" s="19" customFormat="1" x14ac:dyDescent="0.25">
      <c r="A265" s="8" t="s">
        <v>392</v>
      </c>
      <c r="B265" s="9"/>
      <c r="C265" s="9"/>
      <c r="D265" s="10"/>
      <c r="E265" s="9"/>
      <c r="F265" s="10"/>
      <c r="G265" s="10"/>
      <c r="H265" s="9"/>
      <c r="I265" s="9"/>
      <c r="J265" s="10"/>
      <c r="K265" s="9"/>
      <c r="L265" s="9"/>
      <c r="M265" s="9"/>
      <c r="N265" s="11"/>
      <c r="O265" s="11"/>
      <c r="P265" s="26"/>
      <c r="Q265" s="11"/>
      <c r="R265" s="11"/>
      <c r="S265" s="26"/>
      <c r="T265" s="11"/>
      <c r="U265" s="11"/>
      <c r="V265" s="11"/>
      <c r="W265" s="26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</row>
    <row r="266" spans="1:66" s="19" customFormat="1" x14ac:dyDescent="0.25">
      <c r="A266" s="1" t="s">
        <v>67</v>
      </c>
      <c r="B266" s="9">
        <v>7</v>
      </c>
      <c r="C266" s="9">
        <v>220</v>
      </c>
      <c r="D266" s="10">
        <v>387</v>
      </c>
      <c r="E266" s="9">
        <v>489</v>
      </c>
      <c r="F266" s="10">
        <v>565</v>
      </c>
      <c r="G266" s="10">
        <v>345</v>
      </c>
      <c r="H266" s="9">
        <v>353</v>
      </c>
      <c r="I266" s="10">
        <v>270</v>
      </c>
      <c r="J266" s="10">
        <v>39</v>
      </c>
      <c r="K266" s="10">
        <v>4</v>
      </c>
      <c r="L266" s="10">
        <v>1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11"/>
      <c r="BA266" s="11"/>
      <c r="BB266" s="11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</row>
    <row r="267" spans="1:66" s="19" customFormat="1" x14ac:dyDescent="0.25">
      <c r="A267" s="1" t="s">
        <v>64</v>
      </c>
      <c r="B267" s="9"/>
      <c r="C267" s="9"/>
      <c r="D267" s="10"/>
      <c r="E267" s="9"/>
      <c r="F267" s="10"/>
      <c r="G267" s="10"/>
      <c r="H267" s="9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11"/>
      <c r="BA267" s="11"/>
      <c r="BB267" s="11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</row>
    <row r="268" spans="1:66" s="19" customFormat="1" x14ac:dyDescent="0.25">
      <c r="A268" s="1" t="s">
        <v>60</v>
      </c>
      <c r="B268" s="18"/>
      <c r="C268" s="18"/>
      <c r="D268" s="17"/>
      <c r="E268" s="18"/>
      <c r="F268" s="17">
        <v>63</v>
      </c>
      <c r="G268" s="17">
        <v>208</v>
      </c>
      <c r="H268" s="18">
        <v>280</v>
      </c>
      <c r="I268" s="17">
        <v>340</v>
      </c>
      <c r="J268" s="17">
        <v>108</v>
      </c>
      <c r="K268" s="17">
        <v>78</v>
      </c>
      <c r="L268" s="16"/>
      <c r="M268" s="16"/>
      <c r="N268" s="16"/>
      <c r="O268" s="16"/>
      <c r="P268" s="34"/>
      <c r="Q268" s="16"/>
      <c r="R268" s="16"/>
      <c r="S268" s="34"/>
      <c r="T268" s="16"/>
      <c r="U268" s="16"/>
      <c r="V268" s="16"/>
      <c r="W268" s="34"/>
      <c r="X268" s="16"/>
      <c r="Y268" s="16"/>
      <c r="Z268" s="16"/>
      <c r="AA268" s="16"/>
      <c r="AB268" s="16"/>
      <c r="AC268" s="16"/>
      <c r="AD268" s="16"/>
      <c r="AE268" s="16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</row>
    <row r="269" spans="1:66" s="8" customFormat="1" x14ac:dyDescent="0.25">
      <c r="A269" s="6" t="s">
        <v>68</v>
      </c>
      <c r="B269" s="38">
        <f t="shared" ref="B269:L269" si="52">SUM(B266:B268)</f>
        <v>7</v>
      </c>
      <c r="C269" s="38">
        <f t="shared" si="52"/>
        <v>220</v>
      </c>
      <c r="D269" s="36">
        <f t="shared" si="52"/>
        <v>387</v>
      </c>
      <c r="E269" s="38">
        <f t="shared" si="52"/>
        <v>489</v>
      </c>
      <c r="F269" s="38">
        <f t="shared" si="52"/>
        <v>628</v>
      </c>
      <c r="G269" s="38">
        <f t="shared" si="52"/>
        <v>553</v>
      </c>
      <c r="H269" s="38">
        <f t="shared" si="52"/>
        <v>633</v>
      </c>
      <c r="I269" s="38">
        <f t="shared" si="52"/>
        <v>610</v>
      </c>
      <c r="J269" s="36">
        <f t="shared" si="52"/>
        <v>147</v>
      </c>
      <c r="K269" s="38">
        <f t="shared" si="52"/>
        <v>82</v>
      </c>
      <c r="L269" s="38">
        <f t="shared" si="52"/>
        <v>1</v>
      </c>
      <c r="M269" s="38"/>
      <c r="N269" s="38"/>
      <c r="O269" s="38"/>
      <c r="P269" s="36"/>
      <c r="Q269" s="38"/>
      <c r="R269" s="38"/>
      <c r="S269" s="36"/>
      <c r="T269" s="38"/>
      <c r="U269" s="38"/>
      <c r="V269" s="38"/>
      <c r="W269" s="36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</row>
    <row r="270" spans="1:66" x14ac:dyDescent="0.25">
      <c r="A270" s="8" t="s">
        <v>35</v>
      </c>
    </row>
    <row r="271" spans="1:66" s="11" customFormat="1" x14ac:dyDescent="0.25">
      <c r="A271" s="1" t="s">
        <v>67</v>
      </c>
      <c r="B271" s="9"/>
      <c r="C271" s="9"/>
      <c r="D271" s="10"/>
      <c r="E271" s="9"/>
      <c r="F271" s="10">
        <v>1</v>
      </c>
      <c r="G271" s="10">
        <v>128</v>
      </c>
      <c r="H271" s="9">
        <v>741</v>
      </c>
      <c r="I271" s="10">
        <v>1508</v>
      </c>
      <c r="J271" s="10">
        <v>1801</v>
      </c>
      <c r="K271" s="10">
        <v>1645</v>
      </c>
      <c r="L271" s="10">
        <v>1465</v>
      </c>
      <c r="M271" s="10">
        <v>1289</v>
      </c>
      <c r="N271" s="10">
        <v>1282</v>
      </c>
      <c r="O271" s="10">
        <v>1133</v>
      </c>
      <c r="P271" s="10">
        <v>1038</v>
      </c>
      <c r="Q271" s="10">
        <v>951</v>
      </c>
      <c r="R271" s="10">
        <v>901</v>
      </c>
      <c r="S271" s="10">
        <v>842</v>
      </c>
      <c r="T271" s="10">
        <v>949</v>
      </c>
      <c r="U271" s="10">
        <v>741</v>
      </c>
      <c r="V271" s="10">
        <v>508</v>
      </c>
      <c r="W271" s="10">
        <v>298</v>
      </c>
      <c r="X271" s="10">
        <v>33</v>
      </c>
      <c r="Y271" s="10">
        <v>11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9">
        <v>0</v>
      </c>
      <c r="AG271" s="9">
        <v>0</v>
      </c>
      <c r="AH271" s="9">
        <v>5</v>
      </c>
      <c r="AI271" s="9">
        <v>31</v>
      </c>
      <c r="AJ271" s="9">
        <v>12</v>
      </c>
      <c r="AK271" s="9">
        <v>3</v>
      </c>
      <c r="AL271" s="9">
        <v>10</v>
      </c>
      <c r="AM271" s="9">
        <v>23</v>
      </c>
      <c r="AN271" s="9">
        <v>4</v>
      </c>
      <c r="AO271" s="9">
        <v>1</v>
      </c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</row>
    <row r="272" spans="1:66" s="11" customFormat="1" x14ac:dyDescent="0.25">
      <c r="A272" s="1" t="s">
        <v>64</v>
      </c>
      <c r="B272" s="12"/>
      <c r="C272" s="12"/>
      <c r="D272" s="33"/>
      <c r="E272" s="12"/>
      <c r="F272" s="12"/>
      <c r="G272" s="12"/>
      <c r="H272" s="12"/>
      <c r="I272" s="12"/>
      <c r="J272" s="33"/>
      <c r="K272" s="12"/>
      <c r="L272" s="12"/>
      <c r="M272" s="12"/>
      <c r="N272" s="12"/>
      <c r="O272" s="12"/>
      <c r="P272" s="33"/>
      <c r="Q272" s="12"/>
      <c r="R272" s="12"/>
      <c r="S272" s="33"/>
      <c r="T272" s="12"/>
      <c r="U272" s="12"/>
      <c r="V272" s="12"/>
      <c r="W272" s="33"/>
      <c r="X272" s="12"/>
      <c r="Y272" s="12"/>
      <c r="Z272" s="12"/>
      <c r="AA272" s="12"/>
      <c r="AB272" s="12"/>
      <c r="AC272" s="12"/>
      <c r="AD272" s="12"/>
      <c r="AE272" s="12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</row>
    <row r="273" spans="1:55" s="11" customFormat="1" x14ac:dyDescent="0.25">
      <c r="A273" s="1" t="s">
        <v>60</v>
      </c>
      <c r="B273" s="19"/>
      <c r="C273" s="19"/>
      <c r="D273" s="28"/>
      <c r="E273" s="19"/>
      <c r="F273" s="19"/>
      <c r="G273" s="19"/>
      <c r="H273" s="18"/>
      <c r="I273" s="17"/>
      <c r="J273" s="17">
        <v>47</v>
      </c>
      <c r="K273" s="17">
        <v>55</v>
      </c>
      <c r="L273" s="17">
        <v>83</v>
      </c>
      <c r="M273" s="17">
        <v>173</v>
      </c>
      <c r="N273" s="17">
        <v>117</v>
      </c>
      <c r="O273" s="17">
        <v>202</v>
      </c>
      <c r="P273" s="17">
        <v>223</v>
      </c>
      <c r="Q273" s="17">
        <v>264</v>
      </c>
      <c r="R273" s="17">
        <v>218</v>
      </c>
      <c r="S273" s="17">
        <v>201</v>
      </c>
      <c r="T273" s="17">
        <v>22</v>
      </c>
      <c r="U273" s="17">
        <v>139</v>
      </c>
      <c r="V273" s="17">
        <v>260</v>
      </c>
      <c r="W273" s="17">
        <v>412</v>
      </c>
      <c r="X273" s="17">
        <v>496</v>
      </c>
      <c r="Y273" s="17">
        <v>514</v>
      </c>
      <c r="Z273" s="17">
        <v>443</v>
      </c>
      <c r="AA273" s="17">
        <v>421</v>
      </c>
      <c r="AB273" s="17">
        <v>395</v>
      </c>
      <c r="AC273" s="17">
        <v>313</v>
      </c>
      <c r="AD273" s="17">
        <v>236</v>
      </c>
      <c r="AE273" s="1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</row>
    <row r="274" spans="1:55" s="8" customFormat="1" x14ac:dyDescent="0.25">
      <c r="A274" s="6" t="s">
        <v>68</v>
      </c>
      <c r="B274" s="38"/>
      <c r="C274" s="38"/>
      <c r="D274" s="36"/>
      <c r="E274" s="38"/>
      <c r="F274" s="38">
        <f t="shared" ref="F274:AO274" si="53">SUM(F271:F273)</f>
        <v>1</v>
      </c>
      <c r="G274" s="38">
        <f t="shared" si="53"/>
        <v>128</v>
      </c>
      <c r="H274" s="38">
        <f t="shared" si="53"/>
        <v>741</v>
      </c>
      <c r="I274" s="38">
        <f t="shared" si="53"/>
        <v>1508</v>
      </c>
      <c r="J274" s="36">
        <f t="shared" si="53"/>
        <v>1848</v>
      </c>
      <c r="K274" s="38">
        <f t="shared" si="53"/>
        <v>1700</v>
      </c>
      <c r="L274" s="38">
        <f t="shared" si="53"/>
        <v>1548</v>
      </c>
      <c r="M274" s="38">
        <f t="shared" si="53"/>
        <v>1462</v>
      </c>
      <c r="N274" s="38">
        <f t="shared" si="53"/>
        <v>1399</v>
      </c>
      <c r="O274" s="38">
        <f t="shared" si="53"/>
        <v>1335</v>
      </c>
      <c r="P274" s="36">
        <f t="shared" si="53"/>
        <v>1261</v>
      </c>
      <c r="Q274" s="38">
        <f t="shared" si="53"/>
        <v>1215</v>
      </c>
      <c r="R274" s="38">
        <f t="shared" si="53"/>
        <v>1119</v>
      </c>
      <c r="S274" s="36">
        <f t="shared" si="53"/>
        <v>1043</v>
      </c>
      <c r="T274" s="38">
        <f t="shared" si="53"/>
        <v>971</v>
      </c>
      <c r="U274" s="38">
        <f t="shared" si="53"/>
        <v>880</v>
      </c>
      <c r="V274" s="38">
        <f t="shared" si="53"/>
        <v>768</v>
      </c>
      <c r="W274" s="36">
        <f t="shared" si="53"/>
        <v>710</v>
      </c>
      <c r="X274" s="38">
        <f t="shared" si="53"/>
        <v>529</v>
      </c>
      <c r="Y274" s="38">
        <f t="shared" si="53"/>
        <v>525</v>
      </c>
      <c r="Z274" s="38">
        <f t="shared" si="53"/>
        <v>443</v>
      </c>
      <c r="AA274" s="38">
        <f t="shared" si="53"/>
        <v>421</v>
      </c>
      <c r="AB274" s="38">
        <f t="shared" si="53"/>
        <v>395</v>
      </c>
      <c r="AC274" s="38">
        <f t="shared" si="53"/>
        <v>313</v>
      </c>
      <c r="AD274" s="38">
        <f t="shared" si="53"/>
        <v>236</v>
      </c>
      <c r="AE274" s="38">
        <f t="shared" si="53"/>
        <v>0</v>
      </c>
      <c r="AF274" s="38">
        <f t="shared" si="53"/>
        <v>0</v>
      </c>
      <c r="AG274" s="38">
        <f t="shared" si="53"/>
        <v>0</v>
      </c>
      <c r="AH274" s="38">
        <f t="shared" si="53"/>
        <v>5</v>
      </c>
      <c r="AI274" s="38">
        <f t="shared" si="53"/>
        <v>31</v>
      </c>
      <c r="AJ274" s="38">
        <f t="shared" si="53"/>
        <v>12</v>
      </c>
      <c r="AK274" s="38">
        <f t="shared" si="53"/>
        <v>3</v>
      </c>
      <c r="AL274" s="38">
        <f t="shared" si="53"/>
        <v>10</v>
      </c>
      <c r="AM274" s="38">
        <f t="shared" si="53"/>
        <v>23</v>
      </c>
      <c r="AN274" s="38">
        <f t="shared" si="53"/>
        <v>4</v>
      </c>
      <c r="AO274" s="38">
        <f t="shared" si="53"/>
        <v>1</v>
      </c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</row>
    <row r="275" spans="1:55" s="11" customFormat="1" x14ac:dyDescent="0.25">
      <c r="A275" s="8" t="s">
        <v>36</v>
      </c>
      <c r="B275" s="19"/>
      <c r="C275" s="19"/>
      <c r="D275" s="28"/>
      <c r="E275" s="19"/>
      <c r="F275" s="19"/>
      <c r="G275" s="19"/>
      <c r="H275" s="18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</row>
    <row r="276" spans="1:55" s="11" customFormat="1" x14ac:dyDescent="0.25">
      <c r="A276" s="1" t="s">
        <v>67</v>
      </c>
      <c r="D276" s="26"/>
      <c r="H276" s="9">
        <v>24</v>
      </c>
      <c r="I276" s="10">
        <v>37</v>
      </c>
      <c r="J276" s="10">
        <v>128</v>
      </c>
      <c r="K276" s="10">
        <v>247</v>
      </c>
      <c r="L276" s="10">
        <v>464</v>
      </c>
      <c r="M276" s="10">
        <v>531</v>
      </c>
      <c r="N276" s="10">
        <v>461</v>
      </c>
      <c r="O276" s="10">
        <v>445</v>
      </c>
      <c r="P276" s="10">
        <v>422</v>
      </c>
      <c r="Q276" s="10">
        <v>418</v>
      </c>
      <c r="R276" s="10">
        <v>346</v>
      </c>
      <c r="S276" s="10">
        <v>338</v>
      </c>
      <c r="T276" s="10">
        <v>280</v>
      </c>
      <c r="U276" s="10">
        <v>156</v>
      </c>
      <c r="V276" s="10">
        <v>94</v>
      </c>
      <c r="W276" s="10">
        <v>51</v>
      </c>
      <c r="X276" s="10">
        <v>18</v>
      </c>
      <c r="Y276" s="10">
        <v>15</v>
      </c>
      <c r="Z276" s="10">
        <v>15</v>
      </c>
      <c r="AA276" s="10">
        <v>15</v>
      </c>
      <c r="AB276" s="10">
        <v>21</v>
      </c>
      <c r="AC276" s="10">
        <v>17</v>
      </c>
      <c r="AD276" s="10">
        <v>20</v>
      </c>
      <c r="AE276" s="10">
        <v>20</v>
      </c>
      <c r="AF276" s="9">
        <v>20</v>
      </c>
      <c r="AG276" s="9">
        <v>19</v>
      </c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</row>
    <row r="277" spans="1:55" s="11" customFormat="1" x14ac:dyDescent="0.25">
      <c r="A277" s="1" t="s">
        <v>64</v>
      </c>
      <c r="B277" s="12"/>
      <c r="C277" s="12"/>
      <c r="D277" s="33"/>
      <c r="E277" s="12"/>
      <c r="F277" s="12"/>
      <c r="G277" s="12"/>
      <c r="H277" s="12"/>
      <c r="I277" s="12"/>
      <c r="J277" s="33"/>
      <c r="K277" s="12"/>
      <c r="L277" s="12"/>
      <c r="M277" s="12"/>
      <c r="N277" s="12"/>
      <c r="O277" s="12"/>
      <c r="P277" s="33"/>
      <c r="Q277" s="12"/>
      <c r="R277" s="12"/>
      <c r="S277" s="33"/>
      <c r="T277" s="12"/>
      <c r="U277" s="12"/>
      <c r="V277" s="12"/>
      <c r="W277" s="33"/>
      <c r="X277" s="12"/>
      <c r="Y277" s="12"/>
      <c r="Z277" s="12"/>
      <c r="AA277" s="12"/>
      <c r="AB277" s="12"/>
      <c r="AC277" s="12"/>
      <c r="AD277" s="12"/>
      <c r="AE277" s="12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</row>
    <row r="278" spans="1:55" s="11" customFormat="1" x14ac:dyDescent="0.25">
      <c r="A278" s="1" t="s">
        <v>60</v>
      </c>
      <c r="B278" s="19"/>
      <c r="C278" s="19"/>
      <c r="D278" s="28"/>
      <c r="E278" s="19"/>
      <c r="F278" s="19"/>
      <c r="G278" s="19"/>
      <c r="H278" s="18"/>
      <c r="I278" s="17"/>
      <c r="J278" s="17"/>
      <c r="K278" s="17"/>
      <c r="L278" s="17"/>
      <c r="M278" s="17"/>
      <c r="N278" s="17"/>
      <c r="O278" s="17"/>
      <c r="P278" s="17"/>
      <c r="Q278" s="17"/>
      <c r="R278" s="17">
        <v>30</v>
      </c>
      <c r="S278" s="17">
        <v>42</v>
      </c>
      <c r="T278" s="17"/>
      <c r="U278" s="17">
        <v>3</v>
      </c>
      <c r="V278" s="17">
        <v>59</v>
      </c>
      <c r="W278" s="17">
        <v>136</v>
      </c>
      <c r="X278" s="17">
        <v>143</v>
      </c>
      <c r="Y278" s="17">
        <v>138</v>
      </c>
      <c r="Z278" s="17">
        <v>134</v>
      </c>
      <c r="AA278" s="17">
        <v>134</v>
      </c>
      <c r="AB278" s="17">
        <v>88</v>
      </c>
      <c r="AC278" s="17">
        <v>75</v>
      </c>
      <c r="AD278" s="17">
        <v>62</v>
      </c>
      <c r="AE278" s="17">
        <v>58</v>
      </c>
      <c r="AF278" s="18">
        <v>57</v>
      </c>
      <c r="AG278" s="18">
        <v>41</v>
      </c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9"/>
    </row>
    <row r="279" spans="1:55" s="8" customFormat="1" x14ac:dyDescent="0.25">
      <c r="A279" s="6" t="s">
        <v>68</v>
      </c>
      <c r="B279" s="38"/>
      <c r="C279" s="38"/>
      <c r="D279" s="36"/>
      <c r="E279" s="38"/>
      <c r="F279" s="38"/>
      <c r="G279" s="38"/>
      <c r="H279" s="38">
        <f t="shared" ref="H279:AG279" si="54">SUM(H276:H278)</f>
        <v>24</v>
      </c>
      <c r="I279" s="38">
        <f t="shared" si="54"/>
        <v>37</v>
      </c>
      <c r="J279" s="36">
        <f t="shared" si="54"/>
        <v>128</v>
      </c>
      <c r="K279" s="38">
        <f t="shared" si="54"/>
        <v>247</v>
      </c>
      <c r="L279" s="38">
        <f t="shared" si="54"/>
        <v>464</v>
      </c>
      <c r="M279" s="38">
        <f t="shared" si="54"/>
        <v>531</v>
      </c>
      <c r="N279" s="38">
        <f t="shared" si="54"/>
        <v>461</v>
      </c>
      <c r="O279" s="38">
        <f t="shared" si="54"/>
        <v>445</v>
      </c>
      <c r="P279" s="36">
        <f t="shared" si="54"/>
        <v>422</v>
      </c>
      <c r="Q279" s="38">
        <f t="shared" si="54"/>
        <v>418</v>
      </c>
      <c r="R279" s="38">
        <f t="shared" si="54"/>
        <v>376</v>
      </c>
      <c r="S279" s="36">
        <f t="shared" si="54"/>
        <v>380</v>
      </c>
      <c r="T279" s="38">
        <f t="shared" si="54"/>
        <v>280</v>
      </c>
      <c r="U279" s="38">
        <f t="shared" si="54"/>
        <v>159</v>
      </c>
      <c r="V279" s="38">
        <f t="shared" si="54"/>
        <v>153</v>
      </c>
      <c r="W279" s="36">
        <f t="shared" si="54"/>
        <v>187</v>
      </c>
      <c r="X279" s="38">
        <f t="shared" si="54"/>
        <v>161</v>
      </c>
      <c r="Y279" s="38">
        <f t="shared" si="54"/>
        <v>153</v>
      </c>
      <c r="Z279" s="38">
        <f t="shared" si="54"/>
        <v>149</v>
      </c>
      <c r="AA279" s="38">
        <f t="shared" si="54"/>
        <v>149</v>
      </c>
      <c r="AB279" s="38">
        <f t="shared" si="54"/>
        <v>109</v>
      </c>
      <c r="AC279" s="38">
        <f t="shared" si="54"/>
        <v>92</v>
      </c>
      <c r="AD279" s="38">
        <f t="shared" si="54"/>
        <v>82</v>
      </c>
      <c r="AE279" s="38">
        <f t="shared" si="54"/>
        <v>78</v>
      </c>
      <c r="AF279" s="38">
        <f t="shared" si="54"/>
        <v>77</v>
      </c>
      <c r="AG279" s="38">
        <f t="shared" si="54"/>
        <v>60</v>
      </c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</row>
    <row r="280" spans="1:55" s="11" customFormat="1" x14ac:dyDescent="0.25">
      <c r="A280" s="8" t="s">
        <v>417</v>
      </c>
      <c r="B280" s="19"/>
      <c r="C280" s="19"/>
      <c r="D280" s="28"/>
      <c r="E280" s="19"/>
      <c r="F280" s="19"/>
      <c r="G280" s="19"/>
      <c r="H280" s="18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9"/>
    </row>
    <row r="281" spans="1:55" s="11" customFormat="1" x14ac:dyDescent="0.25">
      <c r="A281" s="1" t="s">
        <v>67</v>
      </c>
      <c r="B281" s="9"/>
      <c r="C281" s="9"/>
      <c r="D281" s="10"/>
      <c r="E281" s="9"/>
      <c r="F281" s="10"/>
      <c r="G281" s="10">
        <v>2</v>
      </c>
      <c r="H281" s="9">
        <v>52</v>
      </c>
      <c r="I281" s="10">
        <v>408</v>
      </c>
      <c r="J281" s="10">
        <v>813</v>
      </c>
      <c r="K281" s="10">
        <v>908</v>
      </c>
      <c r="L281" s="10">
        <v>846</v>
      </c>
      <c r="M281" s="10">
        <v>740</v>
      </c>
      <c r="N281" s="10">
        <v>726</v>
      </c>
      <c r="O281" s="10">
        <v>685</v>
      </c>
      <c r="P281" s="10">
        <v>618</v>
      </c>
      <c r="Q281" s="10">
        <v>545</v>
      </c>
      <c r="R281" s="10">
        <v>421</v>
      </c>
      <c r="S281" s="10">
        <v>343</v>
      </c>
      <c r="T281" s="10">
        <v>326</v>
      </c>
      <c r="U281" s="10">
        <v>313</v>
      </c>
      <c r="V281" s="10">
        <v>120</v>
      </c>
      <c r="W281" s="10">
        <v>17</v>
      </c>
      <c r="X281" s="10">
        <v>17</v>
      </c>
      <c r="Y281" s="10">
        <v>10</v>
      </c>
      <c r="Z281" s="10"/>
      <c r="AA281" s="10"/>
      <c r="AB281" s="10"/>
      <c r="AC281" s="10"/>
      <c r="AD281" s="10"/>
      <c r="AE281" s="10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BC281" s="9"/>
    </row>
    <row r="282" spans="1:55" s="11" customFormat="1" x14ac:dyDescent="0.25">
      <c r="A282" s="1" t="s">
        <v>64</v>
      </c>
      <c r="B282" s="9"/>
      <c r="C282" s="9"/>
      <c r="D282" s="10"/>
      <c r="E282" s="9"/>
      <c r="F282" s="10"/>
      <c r="G282" s="10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BC282" s="9"/>
    </row>
    <row r="283" spans="1:55" s="11" customFormat="1" x14ac:dyDescent="0.25">
      <c r="A283" s="1" t="s">
        <v>60</v>
      </c>
      <c r="B283" s="19"/>
      <c r="C283" s="19"/>
      <c r="D283" s="28"/>
      <c r="E283" s="19"/>
      <c r="F283" s="19"/>
      <c r="G283" s="19"/>
      <c r="H283" s="18"/>
      <c r="I283" s="17"/>
      <c r="J283" s="17"/>
      <c r="K283" s="17"/>
      <c r="L283" s="17">
        <v>22</v>
      </c>
      <c r="M283" s="17">
        <v>130</v>
      </c>
      <c r="N283" s="17">
        <v>122</v>
      </c>
      <c r="O283" s="17">
        <v>132</v>
      </c>
      <c r="P283" s="17">
        <v>175</v>
      </c>
      <c r="Q283" s="17">
        <v>225</v>
      </c>
      <c r="R283" s="17">
        <v>339</v>
      </c>
      <c r="S283" s="17">
        <v>394</v>
      </c>
      <c r="T283" s="17">
        <v>383</v>
      </c>
      <c r="U283" s="17">
        <v>346</v>
      </c>
      <c r="V283" s="17">
        <v>313</v>
      </c>
      <c r="W283" s="17">
        <v>251</v>
      </c>
      <c r="X283" s="17">
        <v>224</v>
      </c>
      <c r="Y283" s="17">
        <v>224</v>
      </c>
      <c r="Z283" s="17">
        <v>183</v>
      </c>
      <c r="AA283" s="17">
        <v>44</v>
      </c>
      <c r="AB283" s="17">
        <v>19</v>
      </c>
      <c r="AC283" s="17"/>
      <c r="AD283" s="17"/>
      <c r="AE283" s="1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9"/>
    </row>
    <row r="284" spans="1:55" s="8" customFormat="1" x14ac:dyDescent="0.25">
      <c r="A284" s="6" t="s">
        <v>68</v>
      </c>
      <c r="B284" s="38"/>
      <c r="C284" s="38"/>
      <c r="D284" s="36"/>
      <c r="E284" s="38"/>
      <c r="F284" s="38"/>
      <c r="G284" s="38">
        <f t="shared" ref="G284:AB284" si="55">SUM(G281:G283)</f>
        <v>2</v>
      </c>
      <c r="H284" s="38">
        <f t="shared" si="55"/>
        <v>52</v>
      </c>
      <c r="I284" s="38">
        <f t="shared" si="55"/>
        <v>408</v>
      </c>
      <c r="J284" s="36">
        <f t="shared" si="55"/>
        <v>813</v>
      </c>
      <c r="K284" s="38">
        <f t="shared" si="55"/>
        <v>908</v>
      </c>
      <c r="L284" s="38">
        <f t="shared" si="55"/>
        <v>868</v>
      </c>
      <c r="M284" s="38">
        <f t="shared" si="55"/>
        <v>870</v>
      </c>
      <c r="N284" s="38">
        <f t="shared" si="55"/>
        <v>848</v>
      </c>
      <c r="O284" s="38">
        <f t="shared" si="55"/>
        <v>817</v>
      </c>
      <c r="P284" s="36">
        <f t="shared" si="55"/>
        <v>793</v>
      </c>
      <c r="Q284" s="38">
        <f t="shared" si="55"/>
        <v>770</v>
      </c>
      <c r="R284" s="38">
        <f t="shared" si="55"/>
        <v>760</v>
      </c>
      <c r="S284" s="36">
        <f t="shared" si="55"/>
        <v>737</v>
      </c>
      <c r="T284" s="38">
        <f t="shared" si="55"/>
        <v>709</v>
      </c>
      <c r="U284" s="38">
        <f t="shared" si="55"/>
        <v>659</v>
      </c>
      <c r="V284" s="38">
        <f t="shared" si="55"/>
        <v>433</v>
      </c>
      <c r="W284" s="36">
        <f t="shared" si="55"/>
        <v>268</v>
      </c>
      <c r="X284" s="38">
        <f t="shared" si="55"/>
        <v>241</v>
      </c>
      <c r="Y284" s="38">
        <f t="shared" si="55"/>
        <v>234</v>
      </c>
      <c r="Z284" s="38">
        <f t="shared" si="55"/>
        <v>183</v>
      </c>
      <c r="AA284" s="38">
        <f t="shared" si="55"/>
        <v>44</v>
      </c>
      <c r="AB284" s="38">
        <f t="shared" si="55"/>
        <v>19</v>
      </c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</row>
    <row r="285" spans="1:55" s="11" customFormat="1" x14ac:dyDescent="0.25">
      <c r="A285" s="8" t="s">
        <v>393</v>
      </c>
      <c r="B285" s="9"/>
      <c r="C285" s="9"/>
      <c r="D285" s="10"/>
      <c r="E285" s="9"/>
      <c r="F285" s="10"/>
      <c r="G285" s="10"/>
      <c r="H285" s="9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BC285" s="9"/>
    </row>
    <row r="286" spans="1:55" s="11" customFormat="1" x14ac:dyDescent="0.25">
      <c r="A286" s="1" t="s">
        <v>67</v>
      </c>
      <c r="D286" s="26"/>
      <c r="H286" s="9">
        <v>7</v>
      </c>
      <c r="I286" s="10">
        <v>28</v>
      </c>
      <c r="J286" s="10">
        <v>130</v>
      </c>
      <c r="K286" s="10">
        <v>254</v>
      </c>
      <c r="L286" s="10">
        <v>148</v>
      </c>
      <c r="M286" s="10">
        <v>121</v>
      </c>
      <c r="N286" s="10">
        <v>162</v>
      </c>
      <c r="O286" s="10">
        <v>157</v>
      </c>
      <c r="P286" s="10">
        <v>183</v>
      </c>
      <c r="Q286" s="10">
        <v>218</v>
      </c>
      <c r="R286" s="10">
        <v>216</v>
      </c>
      <c r="S286" s="10">
        <v>199</v>
      </c>
      <c r="T286" s="10">
        <v>173</v>
      </c>
      <c r="U286" s="10">
        <v>167</v>
      </c>
      <c r="V286" s="10">
        <v>118</v>
      </c>
      <c r="W286" s="10">
        <v>123</v>
      </c>
      <c r="X286" s="10">
        <v>115</v>
      </c>
      <c r="Y286" s="10">
        <v>85</v>
      </c>
      <c r="Z286" s="10">
        <v>77</v>
      </c>
      <c r="AA286" s="10"/>
      <c r="AB286" s="10"/>
      <c r="AC286" s="10"/>
      <c r="AD286" s="10"/>
      <c r="AE286" s="10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</row>
    <row r="287" spans="1:55" s="11" customFormat="1" x14ac:dyDescent="0.25">
      <c r="A287" s="1" t="s">
        <v>64</v>
      </c>
      <c r="B287" s="19"/>
      <c r="C287" s="19"/>
      <c r="D287" s="28"/>
      <c r="E287" s="19"/>
      <c r="F287" s="19"/>
      <c r="G287" s="19"/>
      <c r="H287" s="18"/>
      <c r="I287" s="17"/>
      <c r="J287" s="17"/>
      <c r="K287" s="17"/>
      <c r="L287" s="17">
        <v>50</v>
      </c>
      <c r="M287" s="17">
        <v>61</v>
      </c>
      <c r="N287" s="17">
        <v>0</v>
      </c>
      <c r="O287" s="17">
        <v>2</v>
      </c>
      <c r="P287" s="17"/>
      <c r="Q287" s="17"/>
      <c r="R287" s="17"/>
      <c r="S287" s="17">
        <v>2</v>
      </c>
      <c r="T287" s="17">
        <v>19</v>
      </c>
      <c r="U287" s="17">
        <v>18</v>
      </c>
      <c r="V287" s="17">
        <v>22</v>
      </c>
      <c r="W287" s="17">
        <v>22</v>
      </c>
      <c r="X287" s="17">
        <v>22</v>
      </c>
      <c r="Y287" s="17">
        <v>23</v>
      </c>
      <c r="Z287" s="17">
        <v>19</v>
      </c>
      <c r="AA287" s="17">
        <v>19</v>
      </c>
      <c r="AB287" s="17">
        <v>4</v>
      </c>
      <c r="AC287" s="17"/>
      <c r="AD287" s="17"/>
      <c r="AE287" s="1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</row>
    <row r="288" spans="1:55" s="11" customFormat="1" x14ac:dyDescent="0.25">
      <c r="A288" s="1" t="s">
        <v>60</v>
      </c>
      <c r="B288" s="19"/>
      <c r="C288" s="19"/>
      <c r="D288" s="28"/>
      <c r="E288" s="19"/>
      <c r="F288" s="19"/>
      <c r="G288" s="19"/>
      <c r="H288" s="18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</row>
    <row r="289" spans="1:55" s="8" customFormat="1" x14ac:dyDescent="0.25">
      <c r="A289" s="6" t="s">
        <v>68</v>
      </c>
      <c r="B289" s="38"/>
      <c r="C289" s="38"/>
      <c r="D289" s="36"/>
      <c r="E289" s="38"/>
      <c r="F289" s="38"/>
      <c r="G289" s="38"/>
      <c r="H289" s="38">
        <f t="shared" ref="H289:AB289" si="56">SUM(H286:H288)</f>
        <v>7</v>
      </c>
      <c r="I289" s="38">
        <f t="shared" si="56"/>
        <v>28</v>
      </c>
      <c r="J289" s="36">
        <f t="shared" si="56"/>
        <v>130</v>
      </c>
      <c r="K289" s="38">
        <f t="shared" si="56"/>
        <v>254</v>
      </c>
      <c r="L289" s="38">
        <f t="shared" si="56"/>
        <v>198</v>
      </c>
      <c r="M289" s="38">
        <f t="shared" si="56"/>
        <v>182</v>
      </c>
      <c r="N289" s="38">
        <f t="shared" si="56"/>
        <v>162</v>
      </c>
      <c r="O289" s="38">
        <f t="shared" si="56"/>
        <v>159</v>
      </c>
      <c r="P289" s="36">
        <f t="shared" si="56"/>
        <v>183</v>
      </c>
      <c r="Q289" s="38">
        <f t="shared" si="56"/>
        <v>218</v>
      </c>
      <c r="R289" s="38">
        <f t="shared" si="56"/>
        <v>216</v>
      </c>
      <c r="S289" s="36">
        <f t="shared" si="56"/>
        <v>201</v>
      </c>
      <c r="T289" s="38">
        <f t="shared" si="56"/>
        <v>192</v>
      </c>
      <c r="U289" s="38">
        <f t="shared" si="56"/>
        <v>185</v>
      </c>
      <c r="V289" s="38">
        <f t="shared" si="56"/>
        <v>140</v>
      </c>
      <c r="W289" s="36">
        <f t="shared" si="56"/>
        <v>145</v>
      </c>
      <c r="X289" s="38">
        <f t="shared" si="56"/>
        <v>137</v>
      </c>
      <c r="Y289" s="38">
        <f t="shared" si="56"/>
        <v>108</v>
      </c>
      <c r="Z289" s="38">
        <f t="shared" si="56"/>
        <v>96</v>
      </c>
      <c r="AA289" s="38">
        <f t="shared" si="56"/>
        <v>19</v>
      </c>
      <c r="AB289" s="38">
        <f t="shared" si="56"/>
        <v>4</v>
      </c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</row>
    <row r="290" spans="1:55" s="11" customFormat="1" x14ac:dyDescent="0.25">
      <c r="A290" s="8" t="s">
        <v>63</v>
      </c>
      <c r="B290" s="19"/>
      <c r="C290" s="19"/>
      <c r="D290" s="28"/>
      <c r="E290" s="19"/>
      <c r="F290" s="19"/>
      <c r="G290" s="19"/>
      <c r="H290" s="18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</row>
    <row r="291" spans="1:55" s="11" customFormat="1" x14ac:dyDescent="0.25">
      <c r="A291" s="1" t="s">
        <v>67</v>
      </c>
      <c r="D291" s="26"/>
      <c r="H291" s="9">
        <v>2</v>
      </c>
      <c r="I291" s="10">
        <v>4</v>
      </c>
      <c r="J291" s="10">
        <v>13</v>
      </c>
      <c r="K291" s="10">
        <v>39</v>
      </c>
      <c r="L291" s="10">
        <v>79</v>
      </c>
      <c r="M291" s="10">
        <v>224</v>
      </c>
      <c r="N291" s="10">
        <v>378</v>
      </c>
      <c r="O291" s="10">
        <v>561</v>
      </c>
      <c r="P291" s="10">
        <v>681</v>
      </c>
      <c r="Q291" s="10">
        <v>679</v>
      </c>
      <c r="R291" s="10">
        <v>561</v>
      </c>
      <c r="S291" s="10">
        <v>401</v>
      </c>
      <c r="T291" s="10">
        <v>312</v>
      </c>
      <c r="U291" s="10">
        <v>266</v>
      </c>
      <c r="V291" s="10">
        <v>223</v>
      </c>
      <c r="W291" s="10">
        <v>165</v>
      </c>
      <c r="X291" s="10">
        <v>110</v>
      </c>
      <c r="Y291" s="10">
        <v>58</v>
      </c>
      <c r="Z291" s="10">
        <v>54</v>
      </c>
      <c r="AA291" s="10">
        <v>49</v>
      </c>
      <c r="AB291" s="10">
        <v>47</v>
      </c>
      <c r="AC291" s="10">
        <v>46</v>
      </c>
      <c r="AD291" s="10">
        <v>42</v>
      </c>
      <c r="AE291" s="10">
        <v>23</v>
      </c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</row>
    <row r="292" spans="1:55" s="11" customFormat="1" x14ac:dyDescent="0.25">
      <c r="A292" s="1" t="s">
        <v>64</v>
      </c>
      <c r="B292" s="12"/>
      <c r="C292" s="12"/>
      <c r="D292" s="33"/>
      <c r="E292" s="12"/>
      <c r="F292" s="12"/>
      <c r="G292" s="12"/>
      <c r="H292" s="12"/>
      <c r="I292" s="12"/>
      <c r="J292" s="33"/>
      <c r="K292" s="12"/>
      <c r="L292" s="12"/>
      <c r="M292" s="12"/>
      <c r="N292" s="12"/>
      <c r="O292" s="12"/>
      <c r="P292" s="33"/>
      <c r="Q292" s="12"/>
      <c r="R292" s="12"/>
      <c r="S292" s="33"/>
      <c r="T292" s="12"/>
      <c r="U292" s="12"/>
      <c r="V292" s="12"/>
      <c r="W292" s="33"/>
      <c r="X292" s="13">
        <v>27</v>
      </c>
      <c r="Y292" s="13">
        <v>78</v>
      </c>
      <c r="Z292" s="13">
        <v>71</v>
      </c>
      <c r="AA292" s="13">
        <v>74</v>
      </c>
      <c r="AB292" s="13">
        <v>72</v>
      </c>
      <c r="AC292" s="13">
        <v>70</v>
      </c>
      <c r="AD292" s="13">
        <v>68</v>
      </c>
      <c r="AE292" s="13">
        <v>65</v>
      </c>
      <c r="AF292" s="14">
        <v>64</v>
      </c>
      <c r="AG292" s="14">
        <v>49</v>
      </c>
      <c r="AH292" s="14">
        <v>25</v>
      </c>
      <c r="AI292" s="14">
        <v>14</v>
      </c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</row>
    <row r="293" spans="1:55" s="11" customFormat="1" x14ac:dyDescent="0.25">
      <c r="A293" s="1" t="s">
        <v>60</v>
      </c>
      <c r="B293" s="19"/>
      <c r="C293" s="19"/>
      <c r="D293" s="28"/>
      <c r="E293" s="19"/>
      <c r="F293" s="19"/>
      <c r="G293" s="19"/>
      <c r="H293" s="18"/>
      <c r="I293" s="17"/>
      <c r="J293" s="17"/>
      <c r="K293" s="17"/>
      <c r="L293" s="17"/>
      <c r="M293" s="17"/>
      <c r="N293" s="17"/>
      <c r="O293" s="17"/>
      <c r="P293" s="17">
        <v>1</v>
      </c>
      <c r="Q293" s="17">
        <v>19</v>
      </c>
      <c r="R293" s="17">
        <v>26</v>
      </c>
      <c r="S293" s="17">
        <v>26</v>
      </c>
      <c r="T293" s="17">
        <v>28</v>
      </c>
      <c r="U293" s="17">
        <v>28</v>
      </c>
      <c r="V293" s="17">
        <v>44</v>
      </c>
      <c r="W293" s="17">
        <v>93</v>
      </c>
      <c r="X293" s="17">
        <v>113</v>
      </c>
      <c r="Y293" s="17">
        <v>106</v>
      </c>
      <c r="Z293" s="17">
        <v>94</v>
      </c>
      <c r="AA293" s="17">
        <v>102</v>
      </c>
      <c r="AB293" s="17">
        <v>98</v>
      </c>
      <c r="AC293" s="17">
        <v>85</v>
      </c>
      <c r="AD293" s="17">
        <v>83</v>
      </c>
      <c r="AE293" s="17">
        <v>101</v>
      </c>
      <c r="AF293" s="18">
        <v>94</v>
      </c>
      <c r="AG293" s="18">
        <v>37</v>
      </c>
      <c r="AH293" s="18">
        <v>27</v>
      </c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</row>
    <row r="294" spans="1:55" s="8" customFormat="1" x14ac:dyDescent="0.25">
      <c r="A294" s="6" t="s">
        <v>68</v>
      </c>
      <c r="B294" s="38"/>
      <c r="C294" s="38"/>
      <c r="D294" s="36"/>
      <c r="E294" s="38"/>
      <c r="F294" s="38"/>
      <c r="G294" s="38"/>
      <c r="H294" s="38">
        <f t="shared" ref="H294:AI294" si="57">SUM(H291:H293)</f>
        <v>2</v>
      </c>
      <c r="I294" s="38">
        <f t="shared" si="57"/>
        <v>4</v>
      </c>
      <c r="J294" s="36">
        <f t="shared" si="57"/>
        <v>13</v>
      </c>
      <c r="K294" s="38">
        <f t="shared" si="57"/>
        <v>39</v>
      </c>
      <c r="L294" s="38">
        <f t="shared" si="57"/>
        <v>79</v>
      </c>
      <c r="M294" s="38">
        <f t="shared" si="57"/>
        <v>224</v>
      </c>
      <c r="N294" s="38">
        <f t="shared" si="57"/>
        <v>378</v>
      </c>
      <c r="O294" s="38">
        <f t="shared" si="57"/>
        <v>561</v>
      </c>
      <c r="P294" s="36">
        <f t="shared" si="57"/>
        <v>682</v>
      </c>
      <c r="Q294" s="38">
        <f t="shared" si="57"/>
        <v>698</v>
      </c>
      <c r="R294" s="38">
        <f t="shared" si="57"/>
        <v>587</v>
      </c>
      <c r="S294" s="36">
        <f t="shared" si="57"/>
        <v>427</v>
      </c>
      <c r="T294" s="38">
        <f t="shared" si="57"/>
        <v>340</v>
      </c>
      <c r="U294" s="38">
        <f t="shared" si="57"/>
        <v>294</v>
      </c>
      <c r="V294" s="38">
        <f t="shared" si="57"/>
        <v>267</v>
      </c>
      <c r="W294" s="36">
        <f t="shared" si="57"/>
        <v>258</v>
      </c>
      <c r="X294" s="38">
        <f t="shared" si="57"/>
        <v>250</v>
      </c>
      <c r="Y294" s="38">
        <f t="shared" si="57"/>
        <v>242</v>
      </c>
      <c r="Z294" s="38">
        <f t="shared" si="57"/>
        <v>219</v>
      </c>
      <c r="AA294" s="38">
        <f t="shared" si="57"/>
        <v>225</v>
      </c>
      <c r="AB294" s="38">
        <f t="shared" si="57"/>
        <v>217</v>
      </c>
      <c r="AC294" s="38">
        <f t="shared" si="57"/>
        <v>201</v>
      </c>
      <c r="AD294" s="38">
        <f t="shared" si="57"/>
        <v>193</v>
      </c>
      <c r="AE294" s="38">
        <f t="shared" si="57"/>
        <v>189</v>
      </c>
      <c r="AF294" s="38">
        <f t="shared" si="57"/>
        <v>158</v>
      </c>
      <c r="AG294" s="38">
        <f t="shared" si="57"/>
        <v>86</v>
      </c>
      <c r="AH294" s="38">
        <f t="shared" si="57"/>
        <v>52</v>
      </c>
      <c r="AI294" s="38">
        <f t="shared" si="57"/>
        <v>14</v>
      </c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</row>
    <row r="295" spans="1:55" s="11" customFormat="1" x14ac:dyDescent="0.25">
      <c r="A295" s="8" t="s">
        <v>37</v>
      </c>
      <c r="B295" s="19"/>
      <c r="C295" s="19"/>
      <c r="D295" s="28"/>
      <c r="E295" s="19"/>
      <c r="F295" s="19"/>
      <c r="G295" s="19"/>
      <c r="H295" s="18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</row>
    <row r="296" spans="1:55" s="11" customFormat="1" x14ac:dyDescent="0.25">
      <c r="A296" s="1" t="s">
        <v>67</v>
      </c>
      <c r="D296" s="26"/>
      <c r="H296" s="9"/>
      <c r="I296" s="10">
        <v>1</v>
      </c>
      <c r="J296" s="10">
        <v>17</v>
      </c>
      <c r="K296" s="10">
        <v>68</v>
      </c>
      <c r="L296" s="10">
        <v>254</v>
      </c>
      <c r="M296" s="10">
        <v>319</v>
      </c>
      <c r="N296" s="10">
        <v>317</v>
      </c>
      <c r="O296" s="10">
        <v>310</v>
      </c>
      <c r="P296" s="10">
        <v>298</v>
      </c>
      <c r="Q296" s="10">
        <v>290</v>
      </c>
      <c r="R296" s="10">
        <v>282</v>
      </c>
      <c r="S296" s="10">
        <v>278</v>
      </c>
      <c r="T296" s="10">
        <v>275</v>
      </c>
      <c r="U296" s="10">
        <v>269</v>
      </c>
      <c r="V296" s="10">
        <v>264</v>
      </c>
      <c r="W296" s="10">
        <v>261</v>
      </c>
      <c r="X296" s="10">
        <v>216</v>
      </c>
      <c r="Y296" s="10">
        <v>172</v>
      </c>
      <c r="Z296" s="10">
        <v>165</v>
      </c>
      <c r="AA296" s="10">
        <v>145</v>
      </c>
      <c r="AB296" s="10">
        <v>144</v>
      </c>
      <c r="AC296" s="10">
        <v>140</v>
      </c>
      <c r="AD296" s="10">
        <v>147</v>
      </c>
      <c r="AE296" s="10">
        <v>145</v>
      </c>
      <c r="AF296" s="9">
        <v>142</v>
      </c>
      <c r="AG296" s="9">
        <v>128</v>
      </c>
      <c r="AH296" s="9">
        <v>119</v>
      </c>
      <c r="AI296" s="9">
        <v>102</v>
      </c>
      <c r="AJ296" s="9">
        <v>64</v>
      </c>
      <c r="AK296" s="9">
        <v>24</v>
      </c>
      <c r="AL296" s="9">
        <v>25</v>
      </c>
      <c r="AM296" s="9">
        <v>5</v>
      </c>
      <c r="AN296" s="9">
        <v>6</v>
      </c>
      <c r="AO296" s="9">
        <v>5</v>
      </c>
      <c r="AP296" s="9">
        <v>1</v>
      </c>
      <c r="AQ296" s="9">
        <v>1</v>
      </c>
      <c r="AR296" s="9">
        <v>2</v>
      </c>
      <c r="AS296" s="9">
        <v>2</v>
      </c>
      <c r="AT296" s="9"/>
      <c r="AU296" s="9"/>
      <c r="AV296" s="9"/>
      <c r="AW296" s="9"/>
      <c r="AX296" s="9"/>
      <c r="AY296" s="9"/>
      <c r="AZ296" s="9"/>
      <c r="BA296" s="9"/>
      <c r="BB296" s="9"/>
      <c r="BC296" s="9"/>
    </row>
    <row r="297" spans="1:55" s="11" customFormat="1" x14ac:dyDescent="0.25">
      <c r="A297" s="1" t="s">
        <v>64</v>
      </c>
      <c r="B297" s="12"/>
      <c r="C297" s="12"/>
      <c r="D297" s="33"/>
      <c r="E297" s="12"/>
      <c r="F297" s="12"/>
      <c r="G297" s="12"/>
      <c r="H297" s="12"/>
      <c r="I297" s="12"/>
      <c r="J297" s="33"/>
      <c r="K297" s="12"/>
      <c r="L297" s="12"/>
      <c r="M297" s="12"/>
      <c r="N297" s="12"/>
      <c r="O297" s="12"/>
      <c r="P297" s="33"/>
      <c r="Q297" s="12"/>
      <c r="R297" s="12"/>
      <c r="S297" s="33"/>
      <c r="T297" s="12"/>
      <c r="U297" s="12"/>
      <c r="V297" s="12"/>
      <c r="W297" s="33"/>
      <c r="X297" s="12"/>
      <c r="Y297" s="12"/>
      <c r="Z297" s="12"/>
      <c r="AA297" s="12"/>
      <c r="AB297" s="12"/>
      <c r="AC297" s="12"/>
      <c r="AD297" s="12"/>
      <c r="AE297" s="12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</row>
    <row r="298" spans="1:55" s="11" customFormat="1" x14ac:dyDescent="0.25">
      <c r="A298" s="1" t="s">
        <v>60</v>
      </c>
      <c r="B298" s="16"/>
      <c r="C298" s="16"/>
      <c r="D298" s="34"/>
      <c r="E298" s="16"/>
      <c r="F298" s="16"/>
      <c r="G298" s="16"/>
      <c r="H298" s="16"/>
      <c r="I298" s="16"/>
      <c r="J298" s="34"/>
      <c r="K298" s="16"/>
      <c r="L298" s="16"/>
      <c r="M298" s="16"/>
      <c r="N298" s="16"/>
      <c r="O298" s="16"/>
      <c r="P298" s="34"/>
      <c r="Q298" s="16"/>
      <c r="R298" s="16"/>
      <c r="S298" s="34"/>
      <c r="T298" s="16"/>
      <c r="U298" s="16"/>
      <c r="V298" s="16"/>
      <c r="W298" s="34"/>
      <c r="X298" s="17">
        <v>40</v>
      </c>
      <c r="Y298" s="17">
        <v>75</v>
      </c>
      <c r="Z298" s="17">
        <v>73</v>
      </c>
      <c r="AA298" s="17">
        <v>90</v>
      </c>
      <c r="AB298" s="17">
        <v>90</v>
      </c>
      <c r="AC298" s="17">
        <v>89</v>
      </c>
      <c r="AD298" s="17">
        <v>80</v>
      </c>
      <c r="AE298" s="17">
        <v>78</v>
      </c>
      <c r="AF298" s="18">
        <v>78</v>
      </c>
      <c r="AG298" s="18">
        <v>88</v>
      </c>
      <c r="AH298" s="18">
        <v>92</v>
      </c>
      <c r="AI298" s="18">
        <v>91</v>
      </c>
      <c r="AJ298" s="18">
        <v>79</v>
      </c>
      <c r="AK298" s="18">
        <v>78</v>
      </c>
      <c r="AL298" s="18">
        <v>78</v>
      </c>
      <c r="AM298" s="18">
        <v>33</v>
      </c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</row>
    <row r="299" spans="1:55" s="8" customFormat="1" x14ac:dyDescent="0.25">
      <c r="A299" s="6" t="s">
        <v>68</v>
      </c>
      <c r="B299" s="38"/>
      <c r="C299" s="38"/>
      <c r="D299" s="36"/>
      <c r="E299" s="38"/>
      <c r="F299" s="38"/>
      <c r="G299" s="38"/>
      <c r="H299" s="38"/>
      <c r="I299" s="38">
        <f t="shared" ref="I299:AS299" si="58">SUM(I296:I298)</f>
        <v>1</v>
      </c>
      <c r="J299" s="36">
        <f t="shared" si="58"/>
        <v>17</v>
      </c>
      <c r="K299" s="38">
        <f t="shared" si="58"/>
        <v>68</v>
      </c>
      <c r="L299" s="38">
        <f t="shared" si="58"/>
        <v>254</v>
      </c>
      <c r="M299" s="38">
        <f t="shared" si="58"/>
        <v>319</v>
      </c>
      <c r="N299" s="38">
        <f t="shared" si="58"/>
        <v>317</v>
      </c>
      <c r="O299" s="38">
        <f t="shared" si="58"/>
        <v>310</v>
      </c>
      <c r="P299" s="36">
        <f t="shared" si="58"/>
        <v>298</v>
      </c>
      <c r="Q299" s="38">
        <f t="shared" si="58"/>
        <v>290</v>
      </c>
      <c r="R299" s="38">
        <f t="shared" si="58"/>
        <v>282</v>
      </c>
      <c r="S299" s="36">
        <f t="shared" si="58"/>
        <v>278</v>
      </c>
      <c r="T299" s="38">
        <f t="shared" si="58"/>
        <v>275</v>
      </c>
      <c r="U299" s="38">
        <f t="shared" si="58"/>
        <v>269</v>
      </c>
      <c r="V299" s="38">
        <f t="shared" si="58"/>
        <v>264</v>
      </c>
      <c r="W299" s="36">
        <f t="shared" si="58"/>
        <v>261</v>
      </c>
      <c r="X299" s="38">
        <f t="shared" si="58"/>
        <v>256</v>
      </c>
      <c r="Y299" s="38">
        <f t="shared" si="58"/>
        <v>247</v>
      </c>
      <c r="Z299" s="38">
        <f t="shared" si="58"/>
        <v>238</v>
      </c>
      <c r="AA299" s="38">
        <f t="shared" si="58"/>
        <v>235</v>
      </c>
      <c r="AB299" s="38">
        <f t="shared" si="58"/>
        <v>234</v>
      </c>
      <c r="AC299" s="38">
        <f t="shared" si="58"/>
        <v>229</v>
      </c>
      <c r="AD299" s="38">
        <f t="shared" si="58"/>
        <v>227</v>
      </c>
      <c r="AE299" s="38">
        <f t="shared" si="58"/>
        <v>223</v>
      </c>
      <c r="AF299" s="38">
        <f t="shared" si="58"/>
        <v>220</v>
      </c>
      <c r="AG299" s="38">
        <f t="shared" si="58"/>
        <v>216</v>
      </c>
      <c r="AH299" s="38">
        <f t="shared" si="58"/>
        <v>211</v>
      </c>
      <c r="AI299" s="38">
        <f t="shared" si="58"/>
        <v>193</v>
      </c>
      <c r="AJ299" s="38">
        <f t="shared" si="58"/>
        <v>143</v>
      </c>
      <c r="AK299" s="38">
        <f t="shared" si="58"/>
        <v>102</v>
      </c>
      <c r="AL299" s="38">
        <f t="shared" si="58"/>
        <v>103</v>
      </c>
      <c r="AM299" s="38">
        <f t="shared" si="58"/>
        <v>38</v>
      </c>
      <c r="AN299" s="38">
        <f t="shared" si="58"/>
        <v>6</v>
      </c>
      <c r="AO299" s="38">
        <f t="shared" si="58"/>
        <v>5</v>
      </c>
      <c r="AP299" s="38">
        <f t="shared" si="58"/>
        <v>1</v>
      </c>
      <c r="AQ299" s="38">
        <f t="shared" si="58"/>
        <v>1</v>
      </c>
      <c r="AR299" s="38">
        <f t="shared" si="58"/>
        <v>2</v>
      </c>
      <c r="AS299" s="38">
        <f t="shared" si="58"/>
        <v>2</v>
      </c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</row>
    <row r="300" spans="1:55" s="11" customFormat="1" x14ac:dyDescent="0.25">
      <c r="A300" s="8" t="s">
        <v>398</v>
      </c>
      <c r="B300" s="16"/>
      <c r="C300" s="16"/>
      <c r="D300" s="34"/>
      <c r="E300" s="16"/>
      <c r="F300" s="16"/>
      <c r="G300" s="16"/>
      <c r="H300" s="16"/>
      <c r="I300" s="16"/>
      <c r="J300" s="34"/>
      <c r="K300" s="16"/>
      <c r="L300" s="16"/>
      <c r="M300" s="16"/>
      <c r="N300" s="16"/>
      <c r="O300" s="16"/>
      <c r="P300" s="34"/>
      <c r="Q300" s="16"/>
      <c r="R300" s="16"/>
      <c r="S300" s="34"/>
      <c r="T300" s="16"/>
      <c r="U300" s="16"/>
      <c r="V300" s="16"/>
      <c r="W300" s="34"/>
      <c r="X300" s="17"/>
      <c r="Y300" s="17"/>
      <c r="Z300" s="17"/>
      <c r="AA300" s="17"/>
      <c r="AB300" s="17"/>
      <c r="AC300" s="17"/>
      <c r="AD300" s="17"/>
      <c r="AE300" s="1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</row>
    <row r="301" spans="1:55" s="11" customFormat="1" x14ac:dyDescent="0.25">
      <c r="A301" s="1" t="s">
        <v>67</v>
      </c>
      <c r="D301" s="26"/>
      <c r="H301" s="9"/>
      <c r="I301" s="10">
        <v>3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</row>
    <row r="302" spans="1:55" s="11" customFormat="1" x14ac:dyDescent="0.25">
      <c r="A302" s="1" t="s">
        <v>64</v>
      </c>
      <c r="D302" s="26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</row>
    <row r="303" spans="1:55" s="11" customFormat="1" x14ac:dyDescent="0.25">
      <c r="A303" s="1" t="s">
        <v>60</v>
      </c>
      <c r="D303" s="26"/>
      <c r="H303" s="9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</row>
    <row r="304" spans="1:55" s="8" customFormat="1" x14ac:dyDescent="0.25">
      <c r="A304" s="6" t="s">
        <v>68</v>
      </c>
      <c r="B304" s="38"/>
      <c r="C304" s="38"/>
      <c r="D304" s="36"/>
      <c r="E304" s="38"/>
      <c r="F304" s="38"/>
      <c r="G304" s="38"/>
      <c r="H304" s="38"/>
      <c r="I304" s="38">
        <f>SUM(I301:I303)</f>
        <v>3</v>
      </c>
      <c r="J304" s="36"/>
      <c r="K304" s="38"/>
      <c r="L304" s="38"/>
      <c r="M304" s="38"/>
      <c r="N304" s="38"/>
      <c r="O304" s="38"/>
      <c r="P304" s="36"/>
      <c r="Q304" s="38"/>
      <c r="R304" s="38"/>
      <c r="S304" s="36"/>
      <c r="T304" s="38"/>
      <c r="U304" s="38"/>
      <c r="V304" s="38"/>
      <c r="W304" s="36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</row>
    <row r="305" spans="1:68" s="11" customFormat="1" x14ac:dyDescent="0.25">
      <c r="A305" s="8" t="s">
        <v>38</v>
      </c>
      <c r="D305" s="26"/>
      <c r="H305" s="9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</row>
    <row r="306" spans="1:68" s="11" customFormat="1" x14ac:dyDescent="0.25">
      <c r="A306" s="1" t="s">
        <v>67</v>
      </c>
      <c r="D306" s="26"/>
      <c r="H306" s="9"/>
      <c r="I306" s="9"/>
      <c r="J306" s="10"/>
      <c r="K306" s="9"/>
      <c r="L306" s="9"/>
      <c r="M306" s="9"/>
      <c r="N306" s="9"/>
      <c r="O306" s="9"/>
      <c r="P306" s="10"/>
      <c r="Q306" s="10">
        <v>3</v>
      </c>
      <c r="R306" s="10">
        <v>11</v>
      </c>
      <c r="S306" s="10">
        <v>20</v>
      </c>
      <c r="T306" s="10">
        <v>49</v>
      </c>
      <c r="U306" s="10">
        <v>128</v>
      </c>
      <c r="V306" s="10">
        <v>179</v>
      </c>
      <c r="W306" s="10">
        <v>235</v>
      </c>
      <c r="X306" s="10">
        <v>324</v>
      </c>
      <c r="Y306" s="10">
        <v>374</v>
      </c>
      <c r="Z306" s="10">
        <v>365</v>
      </c>
      <c r="AA306" s="10">
        <v>376</v>
      </c>
      <c r="AB306" s="10">
        <v>377</v>
      </c>
      <c r="AC306" s="10">
        <v>378</v>
      </c>
      <c r="AD306" s="10">
        <v>372</v>
      </c>
      <c r="AE306" s="10">
        <v>362</v>
      </c>
      <c r="AF306" s="9">
        <v>354</v>
      </c>
      <c r="AG306" s="9">
        <v>350</v>
      </c>
      <c r="AH306" s="9">
        <v>338</v>
      </c>
      <c r="AI306" s="9">
        <v>324</v>
      </c>
      <c r="AJ306" s="9">
        <v>310</v>
      </c>
      <c r="AK306" s="9">
        <v>298</v>
      </c>
      <c r="AL306" s="9">
        <v>295</v>
      </c>
      <c r="AM306" s="9">
        <v>292</v>
      </c>
      <c r="AN306" s="9">
        <v>288</v>
      </c>
      <c r="AO306" s="9">
        <v>285</v>
      </c>
      <c r="AP306" s="9">
        <v>286</v>
      </c>
      <c r="AQ306" s="9">
        <v>248</v>
      </c>
      <c r="AR306" s="9">
        <v>305</v>
      </c>
      <c r="AS306" s="9">
        <v>128</v>
      </c>
      <c r="AT306" s="9">
        <v>104</v>
      </c>
      <c r="AU306" s="9">
        <v>105</v>
      </c>
      <c r="AV306" s="9"/>
      <c r="AW306" s="9"/>
      <c r="AX306" s="9"/>
      <c r="AY306" s="9"/>
      <c r="AZ306" s="9"/>
      <c r="BA306" s="9"/>
      <c r="BB306" s="9"/>
      <c r="BC306" s="9"/>
    </row>
    <row r="307" spans="1:68" s="11" customFormat="1" x14ac:dyDescent="0.25">
      <c r="A307" s="1" t="s">
        <v>64</v>
      </c>
      <c r="B307" s="12"/>
      <c r="C307" s="12"/>
      <c r="D307" s="33"/>
      <c r="E307" s="12"/>
      <c r="F307" s="12"/>
      <c r="G307" s="12"/>
      <c r="H307" s="12"/>
      <c r="I307" s="12"/>
      <c r="J307" s="33"/>
      <c r="K307" s="12"/>
      <c r="L307" s="12"/>
      <c r="M307" s="12"/>
      <c r="N307" s="12"/>
      <c r="O307" s="12"/>
      <c r="P307" s="33"/>
      <c r="Q307" s="12"/>
      <c r="R307" s="12"/>
      <c r="S307" s="33"/>
      <c r="T307" s="12"/>
      <c r="U307" s="12"/>
      <c r="V307" s="12"/>
      <c r="W307" s="33"/>
      <c r="X307" s="12"/>
      <c r="Y307" s="12"/>
      <c r="Z307" s="12"/>
      <c r="AA307" s="12"/>
      <c r="AB307" s="12"/>
      <c r="AC307" s="12"/>
      <c r="AD307" s="12"/>
      <c r="AE307" s="12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</row>
    <row r="308" spans="1:68" s="11" customFormat="1" x14ac:dyDescent="0.25">
      <c r="A308" s="1" t="s">
        <v>60</v>
      </c>
      <c r="B308" s="12"/>
      <c r="C308" s="12"/>
      <c r="D308" s="33"/>
      <c r="E308" s="12"/>
      <c r="F308" s="12"/>
      <c r="G308" s="12"/>
      <c r="H308" s="12"/>
      <c r="I308" s="12"/>
      <c r="J308" s="33"/>
      <c r="K308" s="12"/>
      <c r="L308" s="12"/>
      <c r="M308" s="12"/>
      <c r="N308" s="12"/>
      <c r="O308" s="12"/>
      <c r="P308" s="33"/>
      <c r="Q308" s="12"/>
      <c r="R308" s="12"/>
      <c r="S308" s="33"/>
      <c r="T308" s="12"/>
      <c r="U308" s="12"/>
      <c r="V308" s="12"/>
      <c r="W308" s="33"/>
      <c r="X308" s="12"/>
      <c r="Y308" s="12"/>
      <c r="Z308" s="12"/>
      <c r="AA308" s="12"/>
      <c r="AB308" s="12"/>
      <c r="AC308" s="12"/>
      <c r="AD308" s="12"/>
      <c r="AE308" s="12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</row>
    <row r="309" spans="1:68" s="8" customFormat="1" x14ac:dyDescent="0.25">
      <c r="A309" s="6" t="s">
        <v>68</v>
      </c>
      <c r="B309" s="38"/>
      <c r="C309" s="38"/>
      <c r="D309" s="36"/>
      <c r="E309" s="38"/>
      <c r="F309" s="38"/>
      <c r="G309" s="38"/>
      <c r="H309" s="38"/>
      <c r="I309" s="38"/>
      <c r="J309" s="36"/>
      <c r="K309" s="38"/>
      <c r="L309" s="38"/>
      <c r="M309" s="38"/>
      <c r="N309" s="38"/>
      <c r="O309" s="38"/>
      <c r="P309" s="36"/>
      <c r="Q309" s="38">
        <f t="shared" ref="Q309:AU309" si="59">SUM(Q306:Q308)</f>
        <v>3</v>
      </c>
      <c r="R309" s="38">
        <f t="shared" si="59"/>
        <v>11</v>
      </c>
      <c r="S309" s="36">
        <f t="shared" si="59"/>
        <v>20</v>
      </c>
      <c r="T309" s="38">
        <f t="shared" si="59"/>
        <v>49</v>
      </c>
      <c r="U309" s="38">
        <f t="shared" si="59"/>
        <v>128</v>
      </c>
      <c r="V309" s="38">
        <f t="shared" si="59"/>
        <v>179</v>
      </c>
      <c r="W309" s="36">
        <f t="shared" si="59"/>
        <v>235</v>
      </c>
      <c r="X309" s="38">
        <f t="shared" si="59"/>
        <v>324</v>
      </c>
      <c r="Y309" s="38">
        <f t="shared" si="59"/>
        <v>374</v>
      </c>
      <c r="Z309" s="38">
        <f t="shared" si="59"/>
        <v>365</v>
      </c>
      <c r="AA309" s="38">
        <f t="shared" si="59"/>
        <v>376</v>
      </c>
      <c r="AB309" s="38">
        <f t="shared" si="59"/>
        <v>377</v>
      </c>
      <c r="AC309" s="38">
        <f t="shared" si="59"/>
        <v>378</v>
      </c>
      <c r="AD309" s="38">
        <f t="shared" si="59"/>
        <v>372</v>
      </c>
      <c r="AE309" s="38">
        <f t="shared" si="59"/>
        <v>362</v>
      </c>
      <c r="AF309" s="38">
        <f t="shared" si="59"/>
        <v>354</v>
      </c>
      <c r="AG309" s="38">
        <f t="shared" si="59"/>
        <v>350</v>
      </c>
      <c r="AH309" s="38">
        <f t="shared" si="59"/>
        <v>338</v>
      </c>
      <c r="AI309" s="38">
        <f t="shared" si="59"/>
        <v>324</v>
      </c>
      <c r="AJ309" s="38">
        <f t="shared" si="59"/>
        <v>310</v>
      </c>
      <c r="AK309" s="38">
        <f t="shared" si="59"/>
        <v>298</v>
      </c>
      <c r="AL309" s="38">
        <f t="shared" si="59"/>
        <v>295</v>
      </c>
      <c r="AM309" s="38">
        <f t="shared" si="59"/>
        <v>292</v>
      </c>
      <c r="AN309" s="38">
        <f t="shared" si="59"/>
        <v>288</v>
      </c>
      <c r="AO309" s="38">
        <f t="shared" si="59"/>
        <v>285</v>
      </c>
      <c r="AP309" s="38">
        <f t="shared" si="59"/>
        <v>286</v>
      </c>
      <c r="AQ309" s="38">
        <f t="shared" si="59"/>
        <v>248</v>
      </c>
      <c r="AR309" s="38">
        <f t="shared" si="59"/>
        <v>305</v>
      </c>
      <c r="AS309" s="38">
        <f t="shared" si="59"/>
        <v>128</v>
      </c>
      <c r="AT309" s="38">
        <f t="shared" si="59"/>
        <v>104</v>
      </c>
      <c r="AU309" s="38">
        <f t="shared" si="59"/>
        <v>105</v>
      </c>
      <c r="AV309" s="38"/>
      <c r="AW309" s="38"/>
      <c r="AX309" s="38"/>
      <c r="AY309" s="38"/>
      <c r="AZ309" s="38"/>
      <c r="BA309" s="38"/>
      <c r="BB309" s="38"/>
      <c r="BC309" s="38"/>
    </row>
    <row r="310" spans="1:68" s="11" customFormat="1" x14ac:dyDescent="0.25">
      <c r="A310" s="8" t="s">
        <v>414</v>
      </c>
      <c r="B310" s="12"/>
      <c r="C310" s="12"/>
      <c r="D310" s="33"/>
      <c r="E310" s="12"/>
      <c r="F310" s="12"/>
      <c r="G310" s="12"/>
      <c r="H310" s="12"/>
      <c r="I310" s="12"/>
      <c r="J310" s="33"/>
      <c r="K310" s="12"/>
      <c r="L310" s="12"/>
      <c r="M310" s="12"/>
      <c r="N310" s="12"/>
      <c r="O310" s="12"/>
      <c r="P310" s="33"/>
      <c r="Q310" s="12"/>
      <c r="R310" s="12"/>
      <c r="S310" s="33"/>
      <c r="T310" s="12"/>
      <c r="U310" s="12"/>
      <c r="V310" s="12"/>
      <c r="W310" s="33"/>
      <c r="X310" s="12"/>
      <c r="Y310" s="12"/>
      <c r="Z310" s="12"/>
      <c r="AA310" s="12"/>
      <c r="AB310" s="12"/>
      <c r="AC310" s="12"/>
      <c r="AD310" s="12"/>
      <c r="AE310" s="12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</row>
    <row r="311" spans="1:68" s="11" customFormat="1" x14ac:dyDescent="0.25">
      <c r="A311" s="1" t="s">
        <v>67</v>
      </c>
      <c r="D311" s="26"/>
      <c r="J311" s="26"/>
      <c r="P311" s="26"/>
      <c r="S311" s="26"/>
      <c r="W311" s="26"/>
      <c r="Z311" s="9"/>
      <c r="AA311" s="9"/>
      <c r="AB311" s="9"/>
      <c r="AC311" s="9"/>
      <c r="AD311" s="9"/>
      <c r="AF311" s="9"/>
      <c r="AG311" s="9"/>
      <c r="AH311" s="9"/>
      <c r="AI311" s="9"/>
      <c r="AJ311" s="9"/>
      <c r="AK311" s="9"/>
      <c r="AL311" s="9"/>
      <c r="AM311" s="9"/>
      <c r="AN311" s="9">
        <v>49</v>
      </c>
      <c r="AO311" s="9">
        <v>48</v>
      </c>
      <c r="AP311" s="9">
        <v>48</v>
      </c>
      <c r="AQ311" s="9">
        <v>55</v>
      </c>
      <c r="AR311" s="9">
        <v>56</v>
      </c>
      <c r="AS311" s="9">
        <v>58</v>
      </c>
      <c r="AT311" s="9">
        <v>58</v>
      </c>
      <c r="AU311" s="9">
        <v>54</v>
      </c>
      <c r="AV311" s="9">
        <v>54</v>
      </c>
      <c r="AW311" s="9">
        <v>54</v>
      </c>
      <c r="AX311" s="9">
        <v>53</v>
      </c>
      <c r="AY311" s="9">
        <v>53</v>
      </c>
      <c r="AZ311" s="9">
        <v>52</v>
      </c>
      <c r="BA311" s="9">
        <v>52</v>
      </c>
      <c r="BB311" s="9">
        <v>52</v>
      </c>
      <c r="BC311" s="9">
        <v>55</v>
      </c>
      <c r="BD311" s="11">
        <v>55</v>
      </c>
      <c r="BE311" s="11">
        <v>55</v>
      </c>
      <c r="BF311" s="11">
        <v>52</v>
      </c>
      <c r="BG311" s="11">
        <v>44</v>
      </c>
    </row>
    <row r="312" spans="1:68" s="11" customFormat="1" x14ac:dyDescent="0.25">
      <c r="A312" s="1" t="s">
        <v>64</v>
      </c>
      <c r="D312" s="26"/>
      <c r="J312" s="26"/>
      <c r="P312" s="26"/>
      <c r="S312" s="26"/>
      <c r="W312" s="26"/>
      <c r="Z312" s="9"/>
      <c r="AA312" s="9"/>
      <c r="AB312" s="9"/>
      <c r="AC312" s="9"/>
      <c r="AD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</row>
    <row r="313" spans="1:68" s="11" customFormat="1" x14ac:dyDescent="0.25">
      <c r="A313" s="1" t="s">
        <v>60</v>
      </c>
      <c r="D313" s="26"/>
      <c r="J313" s="26"/>
      <c r="P313" s="26"/>
      <c r="S313" s="26"/>
      <c r="W313" s="26"/>
      <c r="Z313" s="9"/>
      <c r="AA313" s="9"/>
      <c r="AB313" s="9"/>
      <c r="AC313" s="9"/>
      <c r="AD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</row>
    <row r="314" spans="1:68" s="8" customFormat="1" x14ac:dyDescent="0.25">
      <c r="A314" s="6" t="s">
        <v>68</v>
      </c>
      <c r="B314" s="38"/>
      <c r="C314" s="38"/>
      <c r="D314" s="36"/>
      <c r="E314" s="38"/>
      <c r="F314" s="38"/>
      <c r="G314" s="38"/>
      <c r="H314" s="38"/>
      <c r="I314" s="38"/>
      <c r="J314" s="36"/>
      <c r="K314" s="38"/>
      <c r="L314" s="38"/>
      <c r="M314" s="38"/>
      <c r="N314" s="38"/>
      <c r="O314" s="38"/>
      <c r="P314" s="36"/>
      <c r="Q314" s="38"/>
      <c r="R314" s="38"/>
      <c r="S314" s="36"/>
      <c r="T314" s="38"/>
      <c r="U314" s="38"/>
      <c r="V314" s="38"/>
      <c r="W314" s="36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>
        <f t="shared" ref="AN314:BG314" si="60">SUM(AN311:AN313)</f>
        <v>49</v>
      </c>
      <c r="AO314" s="38">
        <f t="shared" si="60"/>
        <v>48</v>
      </c>
      <c r="AP314" s="38">
        <f t="shared" si="60"/>
        <v>48</v>
      </c>
      <c r="AQ314" s="38">
        <f t="shared" si="60"/>
        <v>55</v>
      </c>
      <c r="AR314" s="38">
        <f t="shared" si="60"/>
        <v>56</v>
      </c>
      <c r="AS314" s="38">
        <f t="shared" si="60"/>
        <v>58</v>
      </c>
      <c r="AT314" s="38">
        <f t="shared" si="60"/>
        <v>58</v>
      </c>
      <c r="AU314" s="38">
        <f t="shared" si="60"/>
        <v>54</v>
      </c>
      <c r="AV314" s="38">
        <f t="shared" si="60"/>
        <v>54</v>
      </c>
      <c r="AW314" s="38">
        <f t="shared" si="60"/>
        <v>54</v>
      </c>
      <c r="AX314" s="38">
        <f t="shared" si="60"/>
        <v>53</v>
      </c>
      <c r="AY314" s="38">
        <f t="shared" si="60"/>
        <v>53</v>
      </c>
      <c r="AZ314" s="38">
        <f t="shared" si="60"/>
        <v>52</v>
      </c>
      <c r="BA314" s="38">
        <f t="shared" si="60"/>
        <v>52</v>
      </c>
      <c r="BB314" s="38">
        <f t="shared" si="60"/>
        <v>52</v>
      </c>
      <c r="BC314" s="38">
        <f t="shared" si="60"/>
        <v>55</v>
      </c>
      <c r="BD314" s="38">
        <f t="shared" si="60"/>
        <v>55</v>
      </c>
      <c r="BE314" s="38">
        <f t="shared" si="60"/>
        <v>55</v>
      </c>
      <c r="BF314" s="38">
        <f t="shared" si="60"/>
        <v>52</v>
      </c>
      <c r="BG314" s="38">
        <f t="shared" si="60"/>
        <v>44</v>
      </c>
      <c r="BH314" s="38"/>
    </row>
    <row r="315" spans="1:68" s="11" customFormat="1" x14ac:dyDescent="0.25">
      <c r="A315" s="8" t="s">
        <v>452</v>
      </c>
      <c r="D315" s="26"/>
      <c r="H315" s="9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</row>
    <row r="316" spans="1:68" s="11" customFormat="1" x14ac:dyDescent="0.25">
      <c r="A316" s="1" t="s">
        <v>67</v>
      </c>
      <c r="D316" s="26"/>
      <c r="H316" s="9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>
        <v>2</v>
      </c>
      <c r="AY316" s="9">
        <v>2</v>
      </c>
      <c r="AZ316" s="9">
        <v>3</v>
      </c>
      <c r="BA316" s="9">
        <v>6</v>
      </c>
      <c r="BB316" s="9">
        <v>8</v>
      </c>
      <c r="BC316" s="9">
        <v>17</v>
      </c>
      <c r="BD316" s="11">
        <v>27</v>
      </c>
      <c r="BE316" s="11">
        <v>47</v>
      </c>
      <c r="BF316" s="11">
        <v>73</v>
      </c>
      <c r="BG316" s="11">
        <v>97</v>
      </c>
      <c r="BH316" s="11">
        <v>121</v>
      </c>
      <c r="BI316" s="11">
        <v>141</v>
      </c>
      <c r="BJ316" s="11">
        <v>158</v>
      </c>
      <c r="BK316" s="11">
        <v>161</v>
      </c>
      <c r="BL316" s="11">
        <v>169</v>
      </c>
      <c r="BM316" s="11">
        <v>162</v>
      </c>
      <c r="BN316" s="11">
        <v>167</v>
      </c>
      <c r="BO316" s="11">
        <v>227</v>
      </c>
      <c r="BP316" s="11">
        <v>166</v>
      </c>
    </row>
    <row r="317" spans="1:68" s="11" customFormat="1" x14ac:dyDescent="0.25">
      <c r="A317" s="1" t="s">
        <v>64</v>
      </c>
      <c r="D317" s="26"/>
      <c r="H317" s="9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BP317" s="11">
        <v>0</v>
      </c>
    </row>
    <row r="318" spans="1:68" s="11" customFormat="1" x14ac:dyDescent="0.25">
      <c r="A318" s="1" t="s">
        <v>60</v>
      </c>
      <c r="D318" s="26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BK318" s="19">
        <v>18</v>
      </c>
      <c r="BL318" s="19">
        <v>18</v>
      </c>
      <c r="BM318" s="19">
        <v>20</v>
      </c>
      <c r="BN318" s="19">
        <v>20</v>
      </c>
      <c r="BO318" s="19">
        <v>20</v>
      </c>
      <c r="BP318" s="19">
        <v>20</v>
      </c>
    </row>
    <row r="319" spans="1:68" s="8" customFormat="1" x14ac:dyDescent="0.25">
      <c r="A319" s="6" t="s">
        <v>68</v>
      </c>
      <c r="B319" s="38"/>
      <c r="C319" s="38"/>
      <c r="D319" s="36"/>
      <c r="E319" s="38"/>
      <c r="F319" s="38"/>
      <c r="G319" s="38"/>
      <c r="H319" s="38"/>
      <c r="I319" s="38"/>
      <c r="J319" s="36"/>
      <c r="K319" s="38"/>
      <c r="L319" s="38"/>
      <c r="M319" s="38"/>
      <c r="N319" s="38"/>
      <c r="O319" s="38"/>
      <c r="P319" s="36"/>
      <c r="Q319" s="38"/>
      <c r="R319" s="38"/>
      <c r="S319" s="36"/>
      <c r="T319" s="38"/>
      <c r="U319" s="38"/>
      <c r="V319" s="38"/>
      <c r="W319" s="36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>
        <f t="shared" ref="AX319:BJ319" si="61">SUM(AX316:AX318)</f>
        <v>2</v>
      </c>
      <c r="AY319" s="38">
        <f t="shared" si="61"/>
        <v>2</v>
      </c>
      <c r="AZ319" s="38">
        <f t="shared" si="61"/>
        <v>3</v>
      </c>
      <c r="BA319" s="38">
        <f t="shared" si="61"/>
        <v>6</v>
      </c>
      <c r="BB319" s="38">
        <f t="shared" si="61"/>
        <v>8</v>
      </c>
      <c r="BC319" s="38">
        <f t="shared" si="61"/>
        <v>17</v>
      </c>
      <c r="BD319" s="38">
        <f t="shared" si="61"/>
        <v>27</v>
      </c>
      <c r="BE319" s="38">
        <f t="shared" si="61"/>
        <v>47</v>
      </c>
      <c r="BF319" s="38">
        <f t="shared" si="61"/>
        <v>73</v>
      </c>
      <c r="BG319" s="38">
        <f t="shared" si="61"/>
        <v>97</v>
      </c>
      <c r="BH319" s="38">
        <f t="shared" si="61"/>
        <v>121</v>
      </c>
      <c r="BI319" s="38">
        <f t="shared" si="61"/>
        <v>141</v>
      </c>
      <c r="BJ319" s="38">
        <f t="shared" si="61"/>
        <v>158</v>
      </c>
      <c r="BK319" s="77">
        <v>179</v>
      </c>
      <c r="BL319" s="1">
        <v>187</v>
      </c>
      <c r="BM319" s="1">
        <v>182</v>
      </c>
      <c r="BN319" s="1">
        <v>187</v>
      </c>
      <c r="BO319" s="1">
        <v>187</v>
      </c>
      <c r="BP319" s="1">
        <v>186</v>
      </c>
    </row>
    <row r="320" spans="1:68" s="19" customFormat="1" x14ac:dyDescent="0.25">
      <c r="A320" s="8" t="s">
        <v>403</v>
      </c>
      <c r="B320" s="18"/>
      <c r="C320" s="18"/>
      <c r="D320" s="17"/>
      <c r="E320" s="18"/>
      <c r="F320" s="17"/>
      <c r="G320" s="17"/>
      <c r="H320" s="18"/>
      <c r="I320" s="17"/>
      <c r="J320" s="17"/>
      <c r="K320" s="17"/>
      <c r="L320" s="16"/>
      <c r="M320" s="16"/>
      <c r="N320" s="16"/>
      <c r="O320" s="16"/>
      <c r="P320" s="34"/>
      <c r="Q320" s="16"/>
      <c r="R320" s="16"/>
      <c r="S320" s="34"/>
      <c r="T320" s="16"/>
      <c r="U320" s="16"/>
      <c r="V320" s="16"/>
      <c r="W320" s="34"/>
      <c r="X320" s="16"/>
      <c r="Y320" s="16"/>
      <c r="Z320" s="16"/>
      <c r="AA320" s="16"/>
      <c r="AB320" s="16"/>
      <c r="AC320" s="16"/>
      <c r="AD320" s="16"/>
      <c r="AE320" s="16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</row>
    <row r="321" spans="1:66" s="19" customFormat="1" x14ac:dyDescent="0.25">
      <c r="A321" s="1" t="s">
        <v>67</v>
      </c>
      <c r="B321" s="11"/>
      <c r="C321" s="11"/>
      <c r="D321" s="26"/>
      <c r="E321" s="11"/>
      <c r="F321" s="11"/>
      <c r="G321" s="11"/>
      <c r="H321" s="9">
        <v>1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11"/>
      <c r="BA321" s="11"/>
      <c r="BB321" s="11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</row>
    <row r="322" spans="1:66" s="19" customFormat="1" x14ac:dyDescent="0.25">
      <c r="A322" s="1" t="s">
        <v>64</v>
      </c>
      <c r="B322" s="11"/>
      <c r="C322" s="11"/>
      <c r="D322" s="26"/>
      <c r="E322" s="11"/>
      <c r="F322" s="11"/>
      <c r="G322" s="11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11"/>
      <c r="BA322" s="11"/>
      <c r="BB322" s="11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</row>
    <row r="323" spans="1:66" s="19" customFormat="1" x14ac:dyDescent="0.25">
      <c r="A323" s="1" t="s">
        <v>60</v>
      </c>
      <c r="B323" s="11"/>
      <c r="C323" s="11"/>
      <c r="D323" s="26"/>
      <c r="E323" s="11"/>
      <c r="F323" s="11"/>
      <c r="G323" s="11"/>
      <c r="H323" s="9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11"/>
      <c r="BA323" s="11"/>
      <c r="BB323" s="11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</row>
    <row r="324" spans="1:66" s="8" customFormat="1" x14ac:dyDescent="0.25">
      <c r="A324" s="6" t="s">
        <v>68</v>
      </c>
      <c r="B324" s="38"/>
      <c r="C324" s="38"/>
      <c r="D324" s="36"/>
      <c r="E324" s="38"/>
      <c r="F324" s="38"/>
      <c r="G324" s="38"/>
      <c r="H324" s="38">
        <f>SUM(H321:H323)</f>
        <v>1</v>
      </c>
      <c r="I324" s="38"/>
      <c r="J324" s="36"/>
      <c r="K324" s="38"/>
      <c r="L324" s="38"/>
      <c r="M324" s="38"/>
      <c r="N324" s="38"/>
      <c r="O324" s="38"/>
      <c r="P324" s="36"/>
      <c r="Q324" s="38"/>
      <c r="R324" s="38"/>
      <c r="S324" s="36"/>
      <c r="T324" s="38"/>
      <c r="U324" s="38"/>
      <c r="V324" s="38"/>
      <c r="W324" s="36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</row>
    <row r="325" spans="1:66" s="19" customFormat="1" x14ac:dyDescent="0.25">
      <c r="A325" s="8" t="s">
        <v>404</v>
      </c>
      <c r="B325" s="11"/>
      <c r="C325" s="11"/>
      <c r="D325" s="26"/>
      <c r="E325" s="11"/>
      <c r="F325" s="11"/>
      <c r="G325" s="11"/>
      <c r="H325" s="9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11"/>
      <c r="BA325" s="11"/>
      <c r="BB325" s="11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</row>
    <row r="326" spans="1:66" s="19" customFormat="1" x14ac:dyDescent="0.25">
      <c r="A326" s="1" t="s">
        <v>67</v>
      </c>
      <c r="B326" s="9"/>
      <c r="C326" s="9"/>
      <c r="D326" s="10"/>
      <c r="E326" s="9"/>
      <c r="F326" s="10">
        <v>1</v>
      </c>
      <c r="G326" s="10">
        <v>1</v>
      </c>
      <c r="H326" s="9">
        <v>1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11"/>
      <c r="BA326" s="11"/>
      <c r="BB326" s="11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</row>
    <row r="327" spans="1:66" s="19" customFormat="1" x14ac:dyDescent="0.25">
      <c r="A327" s="1" t="s">
        <v>64</v>
      </c>
      <c r="B327" s="9"/>
      <c r="C327" s="9"/>
      <c r="D327" s="10"/>
      <c r="E327" s="9"/>
      <c r="F327" s="10"/>
      <c r="G327" s="10"/>
      <c r="H327" s="9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11"/>
      <c r="BA327" s="11"/>
      <c r="BB327" s="11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</row>
    <row r="328" spans="1:66" s="19" customFormat="1" x14ac:dyDescent="0.25">
      <c r="A328" s="1" t="s">
        <v>60</v>
      </c>
      <c r="B328" s="9"/>
      <c r="C328" s="9"/>
      <c r="D328" s="10"/>
      <c r="E328" s="9"/>
      <c r="F328" s="10"/>
      <c r="G328" s="10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11"/>
      <c r="BA328" s="11"/>
      <c r="BB328" s="11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</row>
    <row r="329" spans="1:66" s="8" customFormat="1" x14ac:dyDescent="0.25">
      <c r="A329" s="6" t="s">
        <v>68</v>
      </c>
      <c r="B329" s="38"/>
      <c r="C329" s="38"/>
      <c r="D329" s="36"/>
      <c r="E329" s="38"/>
      <c r="F329" s="38">
        <f>SUM(F326:F328)</f>
        <v>1</v>
      </c>
      <c r="G329" s="38">
        <f>SUM(G326:G328)</f>
        <v>1</v>
      </c>
      <c r="H329" s="38">
        <f>SUM(H326:H328)</f>
        <v>1</v>
      </c>
      <c r="I329" s="38"/>
      <c r="J329" s="36"/>
      <c r="K329" s="38"/>
      <c r="L329" s="38"/>
      <c r="M329" s="38"/>
      <c r="N329" s="38"/>
      <c r="O329" s="38"/>
      <c r="P329" s="36"/>
      <c r="Q329" s="38"/>
      <c r="R329" s="38"/>
      <c r="S329" s="36"/>
      <c r="T329" s="38"/>
      <c r="U329" s="38"/>
      <c r="V329" s="38"/>
      <c r="W329" s="36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</row>
    <row r="330" spans="1:66" s="19" customFormat="1" x14ac:dyDescent="0.25">
      <c r="A330" s="8" t="s">
        <v>405</v>
      </c>
      <c r="B330" s="9"/>
      <c r="C330" s="9"/>
      <c r="D330" s="10"/>
      <c r="E330" s="9"/>
      <c r="F330" s="10"/>
      <c r="G330" s="10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11"/>
      <c r="BA330" s="11"/>
      <c r="BB330" s="11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</row>
    <row r="331" spans="1:66" s="19" customFormat="1" x14ac:dyDescent="0.25">
      <c r="A331" s="1" t="s">
        <v>67</v>
      </c>
      <c r="B331" s="11"/>
      <c r="C331" s="11"/>
      <c r="D331" s="26"/>
      <c r="E331" s="11"/>
      <c r="F331" s="11"/>
      <c r="G331" s="11"/>
      <c r="H331" s="9"/>
      <c r="I331" s="10"/>
      <c r="J331" s="10"/>
      <c r="K331" s="10"/>
      <c r="L331" s="10">
        <v>4</v>
      </c>
      <c r="M331" s="10">
        <v>3</v>
      </c>
      <c r="N331" s="10">
        <v>2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11"/>
      <c r="BA331" s="11"/>
      <c r="BB331" s="11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</row>
    <row r="332" spans="1:66" s="19" customFormat="1" x14ac:dyDescent="0.25">
      <c r="A332" s="1" t="s">
        <v>64</v>
      </c>
      <c r="B332" s="11"/>
      <c r="C332" s="11"/>
      <c r="D332" s="26"/>
      <c r="E332" s="11"/>
      <c r="F332" s="11"/>
      <c r="G332" s="11"/>
      <c r="H332" s="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11"/>
      <c r="BA332" s="11"/>
      <c r="BB332" s="11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</row>
    <row r="333" spans="1:66" s="19" customFormat="1" x14ac:dyDescent="0.25">
      <c r="A333" s="1" t="s">
        <v>60</v>
      </c>
      <c r="B333" s="11"/>
      <c r="C333" s="11"/>
      <c r="D333" s="26"/>
      <c r="E333" s="11"/>
      <c r="F333" s="11"/>
      <c r="G333" s="11"/>
      <c r="H333" s="9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11"/>
      <c r="BA333" s="11"/>
      <c r="BB333" s="11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</row>
    <row r="334" spans="1:66" s="8" customFormat="1" x14ac:dyDescent="0.25">
      <c r="A334" s="6" t="s">
        <v>68</v>
      </c>
      <c r="B334" s="38"/>
      <c r="C334" s="38"/>
      <c r="D334" s="36"/>
      <c r="E334" s="38"/>
      <c r="F334" s="38"/>
      <c r="G334" s="38"/>
      <c r="H334" s="38"/>
      <c r="I334" s="38"/>
      <c r="J334" s="36"/>
      <c r="K334" s="38"/>
      <c r="L334" s="38">
        <f>SUM(L331:L333)</f>
        <v>4</v>
      </c>
      <c r="M334" s="38">
        <f>SUM(M331:M333)</f>
        <v>3</v>
      </c>
      <c r="N334" s="38">
        <f>SUM(N331:N333)</f>
        <v>2</v>
      </c>
      <c r="O334" s="38"/>
      <c r="P334" s="36"/>
      <c r="Q334" s="38"/>
      <c r="R334" s="38"/>
      <c r="S334" s="36"/>
      <c r="T334" s="38"/>
      <c r="U334" s="38"/>
      <c r="V334" s="38"/>
      <c r="W334" s="36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</row>
    <row r="335" spans="1:66" s="11" customFormat="1" x14ac:dyDescent="0.25">
      <c r="A335" s="8" t="s">
        <v>10</v>
      </c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P335" s="26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</row>
    <row r="336" spans="1:66" s="11" customFormat="1" x14ac:dyDescent="0.25">
      <c r="A336" s="1" t="s">
        <v>67</v>
      </c>
      <c r="B336" s="8"/>
      <c r="C336" s="8"/>
      <c r="D336" s="29"/>
      <c r="E336" s="8"/>
      <c r="F336" s="8"/>
      <c r="G336" s="8"/>
      <c r="H336" s="8"/>
      <c r="I336" s="8"/>
      <c r="J336" s="29"/>
      <c r="K336" s="8"/>
      <c r="L336" s="8"/>
      <c r="M336" s="8"/>
      <c r="N336" s="8"/>
      <c r="O336" s="8"/>
      <c r="P336" s="29"/>
      <c r="Q336" s="8"/>
      <c r="R336" s="8"/>
      <c r="S336" s="29"/>
      <c r="T336" s="8"/>
      <c r="U336" s="8"/>
      <c r="V336" s="8"/>
      <c r="W336" s="29"/>
      <c r="X336" s="8"/>
      <c r="Y336" s="8"/>
      <c r="Z336" s="8"/>
      <c r="AA336" s="8"/>
      <c r="AB336" s="8"/>
      <c r="AC336" s="8"/>
      <c r="AD336" s="8"/>
      <c r="AE336" s="8"/>
      <c r="AF336" s="9">
        <v>4</v>
      </c>
      <c r="AG336" s="9">
        <v>4</v>
      </c>
      <c r="AH336" s="9">
        <v>1</v>
      </c>
      <c r="AI336" s="9">
        <v>0</v>
      </c>
      <c r="AJ336" s="9">
        <v>3</v>
      </c>
      <c r="AK336" s="9">
        <v>3</v>
      </c>
      <c r="AL336" s="9">
        <v>3</v>
      </c>
      <c r="AM336" s="9">
        <v>3</v>
      </c>
      <c r="AN336" s="9">
        <v>3</v>
      </c>
      <c r="AO336" s="9">
        <v>3</v>
      </c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</row>
    <row r="337" spans="1:66" s="11" customFormat="1" x14ac:dyDescent="0.25">
      <c r="A337" s="1" t="s">
        <v>64</v>
      </c>
      <c r="B337" s="8"/>
      <c r="C337" s="8"/>
      <c r="D337" s="29"/>
      <c r="E337" s="8"/>
      <c r="F337" s="8"/>
      <c r="G337" s="8"/>
      <c r="H337" s="8"/>
      <c r="I337" s="8"/>
      <c r="J337" s="29"/>
      <c r="K337" s="8"/>
      <c r="L337" s="8"/>
      <c r="M337" s="8"/>
      <c r="N337" s="8"/>
      <c r="O337" s="8"/>
      <c r="P337" s="29"/>
      <c r="Q337" s="8"/>
      <c r="R337" s="8"/>
      <c r="S337" s="29"/>
      <c r="T337" s="8"/>
      <c r="U337" s="8"/>
      <c r="V337" s="8"/>
      <c r="W337" s="29"/>
      <c r="X337" s="8"/>
      <c r="Y337" s="8"/>
      <c r="Z337" s="8"/>
      <c r="AA337" s="8"/>
      <c r="AB337" s="8"/>
      <c r="AC337" s="8"/>
      <c r="AD337" s="8"/>
      <c r="AE337" s="8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</row>
    <row r="338" spans="1:66" s="11" customFormat="1" x14ac:dyDescent="0.25">
      <c r="A338" s="1" t="s">
        <v>60</v>
      </c>
      <c r="B338" s="8"/>
      <c r="C338" s="8"/>
      <c r="D338" s="29"/>
      <c r="E338" s="8"/>
      <c r="F338" s="8"/>
      <c r="G338" s="8"/>
      <c r="H338" s="8"/>
      <c r="I338" s="8"/>
      <c r="J338" s="29"/>
      <c r="K338" s="8"/>
      <c r="L338" s="8"/>
      <c r="M338" s="8"/>
      <c r="N338" s="8"/>
      <c r="O338" s="8"/>
      <c r="P338" s="29"/>
      <c r="Q338" s="8"/>
      <c r="R338" s="8"/>
      <c r="S338" s="29"/>
      <c r="T338" s="8"/>
      <c r="U338" s="8"/>
      <c r="V338" s="8"/>
      <c r="W338" s="29"/>
      <c r="X338" s="8"/>
      <c r="Y338" s="8"/>
      <c r="Z338" s="8"/>
      <c r="AA338" s="8"/>
      <c r="AB338" s="8"/>
      <c r="AC338" s="8"/>
      <c r="AD338" s="8"/>
      <c r="AE338" s="8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</row>
    <row r="339" spans="1:66" s="21" customFormat="1" x14ac:dyDescent="0.25">
      <c r="A339" s="20" t="s">
        <v>68</v>
      </c>
      <c r="D339" s="42"/>
      <c r="J339" s="42"/>
      <c r="P339" s="42"/>
      <c r="S339" s="42"/>
      <c r="W339" s="42"/>
      <c r="AF339" s="38">
        <f t="shared" ref="AF339:AO339" si="62">SUM(AF336:AF338)</f>
        <v>4</v>
      </c>
      <c r="AG339" s="38">
        <f t="shared" si="62"/>
        <v>4</v>
      </c>
      <c r="AH339" s="38">
        <f t="shared" si="62"/>
        <v>1</v>
      </c>
      <c r="AI339" s="38">
        <f t="shared" si="62"/>
        <v>0</v>
      </c>
      <c r="AJ339" s="38">
        <f t="shared" si="62"/>
        <v>3</v>
      </c>
      <c r="AK339" s="38">
        <f t="shared" si="62"/>
        <v>3</v>
      </c>
      <c r="AL339" s="38">
        <f t="shared" si="62"/>
        <v>3</v>
      </c>
      <c r="AM339" s="38">
        <f t="shared" si="62"/>
        <v>3</v>
      </c>
      <c r="AN339" s="38">
        <f t="shared" si="62"/>
        <v>3</v>
      </c>
      <c r="AO339" s="38">
        <f t="shared" si="62"/>
        <v>3</v>
      </c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</row>
    <row r="340" spans="1:66" s="11" customFormat="1" x14ac:dyDescent="0.25">
      <c r="A340" s="8" t="s">
        <v>180</v>
      </c>
      <c r="B340" s="8"/>
      <c r="C340" s="8"/>
      <c r="D340" s="29"/>
      <c r="E340" s="8"/>
      <c r="F340" s="8"/>
      <c r="G340" s="8"/>
      <c r="H340" s="8"/>
      <c r="I340" s="8"/>
      <c r="J340" s="29"/>
      <c r="K340" s="8"/>
      <c r="L340" s="8"/>
      <c r="M340" s="8"/>
      <c r="N340" s="8"/>
      <c r="O340" s="8"/>
      <c r="P340" s="29"/>
      <c r="Q340" s="8"/>
      <c r="R340" s="8"/>
      <c r="S340" s="29"/>
      <c r="T340" s="8"/>
      <c r="U340" s="8"/>
      <c r="V340" s="8"/>
      <c r="W340" s="29"/>
      <c r="X340" s="8"/>
      <c r="Y340" s="8"/>
      <c r="Z340" s="8"/>
      <c r="AA340" s="8"/>
      <c r="AB340" s="8"/>
      <c r="AC340" s="8"/>
      <c r="AD340" s="8"/>
      <c r="AE340" s="8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</row>
    <row r="341" spans="1:66" s="11" customFormat="1" x14ac:dyDescent="0.25">
      <c r="A341" s="1" t="s">
        <v>67</v>
      </c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P341" s="26"/>
      <c r="R341" s="10"/>
      <c r="S341" s="10">
        <v>14</v>
      </c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</row>
    <row r="342" spans="1:66" s="11" customFormat="1" x14ac:dyDescent="0.25">
      <c r="A342" s="1" t="s">
        <v>64</v>
      </c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P342" s="26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</row>
    <row r="343" spans="1:66" s="11" customFormat="1" x14ac:dyDescent="0.25">
      <c r="A343" s="1" t="s">
        <v>60</v>
      </c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P343" s="26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</row>
    <row r="344" spans="1:66" s="8" customFormat="1" x14ac:dyDescent="0.25">
      <c r="A344" s="6" t="s">
        <v>68</v>
      </c>
      <c r="B344" s="67"/>
      <c r="C344" s="68"/>
      <c r="D344" s="68"/>
      <c r="E344" s="68"/>
      <c r="F344" s="68"/>
      <c r="G344" s="68"/>
      <c r="H344" s="68"/>
      <c r="I344" s="68"/>
      <c r="J344" s="68"/>
      <c r="K344" s="68"/>
      <c r="P344" s="29"/>
      <c r="R344" s="68"/>
      <c r="S344" s="36">
        <f>SUM(S341:S343)</f>
        <v>14</v>
      </c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</row>
    <row r="345" spans="1:66" s="19" customFormat="1" x14ac:dyDescent="0.25">
      <c r="A345" s="29" t="s">
        <v>406</v>
      </c>
      <c r="B345" s="11"/>
      <c r="C345" s="11"/>
      <c r="D345" s="26"/>
      <c r="E345" s="11"/>
      <c r="F345" s="11"/>
      <c r="G345" s="11"/>
      <c r="H345" s="9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11"/>
      <c r="BA345" s="11"/>
      <c r="BB345" s="11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</row>
    <row r="346" spans="1:66" s="19" customFormat="1" x14ac:dyDescent="0.25">
      <c r="A346" s="35" t="s">
        <v>67</v>
      </c>
      <c r="B346" s="11"/>
      <c r="C346" s="11"/>
      <c r="D346" s="26"/>
      <c r="E346" s="11"/>
      <c r="F346" s="11"/>
      <c r="G346" s="11"/>
      <c r="H346" s="9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>
        <v>7</v>
      </c>
      <c r="AB346" s="10">
        <v>15</v>
      </c>
      <c r="AC346" s="10"/>
      <c r="AD346" s="10"/>
      <c r="AE346" s="10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11"/>
      <c r="BA346" s="11"/>
      <c r="BB346" s="11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</row>
    <row r="347" spans="1:66" s="19" customFormat="1" x14ac:dyDescent="0.25">
      <c r="A347" s="35" t="s">
        <v>64</v>
      </c>
      <c r="B347" s="11"/>
      <c r="C347" s="11"/>
      <c r="D347" s="26"/>
      <c r="E347" s="11"/>
      <c r="F347" s="11"/>
      <c r="G347" s="11"/>
      <c r="H347" s="9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11"/>
      <c r="BA347" s="11"/>
      <c r="BB347" s="11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</row>
    <row r="348" spans="1:66" s="19" customFormat="1" x14ac:dyDescent="0.25">
      <c r="A348" s="35" t="s">
        <v>60</v>
      </c>
      <c r="B348" s="11"/>
      <c r="C348" s="11"/>
      <c r="D348" s="26"/>
      <c r="E348" s="11"/>
      <c r="F348" s="11"/>
      <c r="G348" s="11"/>
      <c r="H348" s="9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11"/>
      <c r="BA348" s="11"/>
      <c r="BB348" s="11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</row>
    <row r="349" spans="1:66" s="8" customFormat="1" x14ac:dyDescent="0.25">
      <c r="A349" s="41" t="s">
        <v>68</v>
      </c>
      <c r="B349" s="38"/>
      <c r="C349" s="38"/>
      <c r="D349" s="36"/>
      <c r="E349" s="38"/>
      <c r="F349" s="38"/>
      <c r="G349" s="38"/>
      <c r="H349" s="38"/>
      <c r="I349" s="38"/>
      <c r="J349" s="36"/>
      <c r="K349" s="38"/>
      <c r="L349" s="38"/>
      <c r="M349" s="38"/>
      <c r="N349" s="38"/>
      <c r="O349" s="38"/>
      <c r="P349" s="36"/>
      <c r="Q349" s="38"/>
      <c r="R349" s="38"/>
      <c r="S349" s="36"/>
      <c r="T349" s="38"/>
      <c r="U349" s="38"/>
      <c r="V349" s="38"/>
      <c r="W349" s="36"/>
      <c r="X349" s="38"/>
      <c r="Y349" s="38"/>
      <c r="Z349" s="38"/>
      <c r="AA349" s="38">
        <f>SUM(AA346:AA348)</f>
        <v>7</v>
      </c>
      <c r="AB349" s="38">
        <f>SUM(AB346:AB348)</f>
        <v>15</v>
      </c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</row>
    <row r="350" spans="1:66" s="19" customFormat="1" x14ac:dyDescent="0.25">
      <c r="A350" s="8" t="s">
        <v>407</v>
      </c>
      <c r="B350" s="11"/>
      <c r="C350" s="11"/>
      <c r="D350" s="26"/>
      <c r="E350" s="11"/>
      <c r="F350" s="11"/>
      <c r="G350" s="11"/>
      <c r="H350" s="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11"/>
      <c r="BA350" s="11"/>
      <c r="BB350" s="11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</row>
    <row r="351" spans="1:66" s="19" customFormat="1" x14ac:dyDescent="0.25">
      <c r="A351" s="1" t="s">
        <v>67</v>
      </c>
      <c r="B351" s="11"/>
      <c r="C351" s="11"/>
      <c r="D351" s="26"/>
      <c r="E351" s="11"/>
      <c r="F351" s="11"/>
      <c r="G351" s="11"/>
      <c r="H351" s="9">
        <v>1</v>
      </c>
      <c r="I351" s="10">
        <v>1</v>
      </c>
      <c r="J351" s="10">
        <v>1</v>
      </c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11"/>
      <c r="BA351" s="11"/>
      <c r="BB351" s="11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</row>
    <row r="352" spans="1:66" s="19" customFormat="1" x14ac:dyDescent="0.25">
      <c r="A352" s="1" t="s">
        <v>64</v>
      </c>
      <c r="B352" s="11"/>
      <c r="C352" s="11"/>
      <c r="D352" s="26"/>
      <c r="E352" s="11"/>
      <c r="F352" s="11"/>
      <c r="G352" s="11"/>
      <c r="H352" s="9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11"/>
      <c r="BA352" s="11"/>
      <c r="BB352" s="11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</row>
    <row r="353" spans="1:66" s="19" customFormat="1" x14ac:dyDescent="0.25">
      <c r="A353" s="1" t="s">
        <v>60</v>
      </c>
      <c r="B353" s="11"/>
      <c r="C353" s="11"/>
      <c r="D353" s="26"/>
      <c r="E353" s="11"/>
      <c r="F353" s="11"/>
      <c r="G353" s="11"/>
      <c r="H353" s="9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11"/>
      <c r="BA353" s="11"/>
      <c r="BB353" s="11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</row>
    <row r="354" spans="1:66" s="8" customFormat="1" x14ac:dyDescent="0.25">
      <c r="A354" s="6" t="s">
        <v>68</v>
      </c>
      <c r="B354" s="38"/>
      <c r="C354" s="38"/>
      <c r="D354" s="36"/>
      <c r="E354" s="38"/>
      <c r="F354" s="38"/>
      <c r="G354" s="38"/>
      <c r="H354" s="38">
        <f>SUM(H351:H353)</f>
        <v>1</v>
      </c>
      <c r="I354" s="38">
        <f>SUM(I351:I353)</f>
        <v>1</v>
      </c>
      <c r="J354" s="36">
        <f>SUM(J351:J353)</f>
        <v>1</v>
      </c>
      <c r="K354" s="38"/>
      <c r="L354" s="38"/>
      <c r="M354" s="38"/>
      <c r="N354" s="38"/>
      <c r="O354" s="38"/>
      <c r="P354" s="36"/>
      <c r="Q354" s="38"/>
      <c r="R354" s="38"/>
      <c r="S354" s="36"/>
      <c r="T354" s="38"/>
      <c r="U354" s="38"/>
      <c r="V354" s="38"/>
      <c r="W354" s="36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</row>
    <row r="355" spans="1:66" x14ac:dyDescent="0.25">
      <c r="A355" s="8" t="s">
        <v>181</v>
      </c>
    </row>
    <row r="356" spans="1:66" s="11" customFormat="1" x14ac:dyDescent="0.25">
      <c r="A356" s="1" t="s">
        <v>67</v>
      </c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P356" s="26"/>
      <c r="R356" s="10"/>
      <c r="S356" s="10"/>
      <c r="T356" s="10"/>
      <c r="U356" s="10"/>
      <c r="V356" s="10">
        <v>1</v>
      </c>
      <c r="W356" s="10"/>
      <c r="X356" s="10"/>
      <c r="Y356" s="10"/>
      <c r="Z356" s="10"/>
      <c r="AA356" s="10"/>
      <c r="AB356" s="10"/>
      <c r="AC356" s="10"/>
      <c r="AD356" s="10"/>
      <c r="AE356" s="10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</row>
    <row r="357" spans="1:66" x14ac:dyDescent="0.25">
      <c r="A357" s="1" t="s">
        <v>64</v>
      </c>
    </row>
    <row r="358" spans="1:66" x14ac:dyDescent="0.25">
      <c r="A358" s="1" t="s">
        <v>60</v>
      </c>
    </row>
    <row r="359" spans="1:66" s="1" customFormat="1" x14ac:dyDescent="0.25">
      <c r="A359" s="6" t="s">
        <v>68</v>
      </c>
      <c r="D359" s="35"/>
      <c r="J359" s="35"/>
      <c r="P359" s="35"/>
      <c r="S359" s="35"/>
      <c r="V359" s="4">
        <f>SUM(V356:V358)</f>
        <v>1</v>
      </c>
      <c r="W359" s="35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1:66" s="19" customFormat="1" x14ac:dyDescent="0.25">
      <c r="A360" s="8" t="s">
        <v>408</v>
      </c>
      <c r="B360" s="11"/>
      <c r="C360" s="11"/>
      <c r="D360" s="26"/>
      <c r="E360" s="11"/>
      <c r="F360" s="11"/>
      <c r="G360" s="11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11"/>
      <c r="BA360" s="11"/>
      <c r="BB360" s="11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66" s="19" customFormat="1" x14ac:dyDescent="0.25">
      <c r="A361" s="1" t="s">
        <v>67</v>
      </c>
      <c r="B361" s="11"/>
      <c r="C361" s="11"/>
      <c r="D361" s="26"/>
      <c r="E361" s="11"/>
      <c r="F361" s="11"/>
      <c r="G361" s="11"/>
      <c r="H361" s="9"/>
      <c r="I361" s="9"/>
      <c r="J361" s="10"/>
      <c r="K361" s="9"/>
      <c r="L361" s="9"/>
      <c r="M361" s="9"/>
      <c r="N361" s="9"/>
      <c r="O361" s="9"/>
      <c r="P361" s="10">
        <v>1</v>
      </c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11"/>
      <c r="BA361" s="11"/>
      <c r="BB361" s="11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66" s="19" customFormat="1" x14ac:dyDescent="0.25">
      <c r="A362" s="1" t="s">
        <v>64</v>
      </c>
      <c r="B362" s="11"/>
      <c r="C362" s="11"/>
      <c r="D362" s="26"/>
      <c r="E362" s="11"/>
      <c r="F362" s="11"/>
      <c r="G362" s="11"/>
      <c r="H362" s="9"/>
      <c r="I362" s="9"/>
      <c r="J362" s="10"/>
      <c r="K362" s="9"/>
      <c r="L362" s="9"/>
      <c r="M362" s="9"/>
      <c r="N362" s="9"/>
      <c r="O362" s="9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11"/>
      <c r="BA362" s="11"/>
      <c r="BB362" s="11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66" s="19" customFormat="1" x14ac:dyDescent="0.25">
      <c r="A363" s="1" t="s">
        <v>60</v>
      </c>
      <c r="B363" s="11"/>
      <c r="C363" s="11"/>
      <c r="D363" s="26"/>
      <c r="E363" s="11"/>
      <c r="F363" s="11"/>
      <c r="G363" s="11"/>
      <c r="H363" s="9"/>
      <c r="I363" s="9"/>
      <c r="J363" s="10"/>
      <c r="K363" s="9"/>
      <c r="L363" s="9"/>
      <c r="M363" s="9"/>
      <c r="N363" s="9"/>
      <c r="O363" s="9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11"/>
      <c r="BA363" s="11"/>
      <c r="BB363" s="11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</row>
    <row r="364" spans="1:66" s="8" customFormat="1" x14ac:dyDescent="0.25">
      <c r="A364" s="6" t="s">
        <v>68</v>
      </c>
      <c r="B364" s="38"/>
      <c r="C364" s="38"/>
      <c r="D364" s="36"/>
      <c r="E364" s="38"/>
      <c r="F364" s="38"/>
      <c r="G364" s="38"/>
      <c r="H364" s="38"/>
      <c r="I364" s="38"/>
      <c r="J364" s="36"/>
      <c r="K364" s="38"/>
      <c r="L364" s="38"/>
      <c r="M364" s="38"/>
      <c r="N364" s="38"/>
      <c r="O364" s="38"/>
      <c r="P364" s="36">
        <f>SUM(P361:P363)</f>
        <v>1</v>
      </c>
      <c r="Q364" s="38"/>
      <c r="R364" s="38"/>
      <c r="S364" s="36"/>
      <c r="T364" s="38"/>
      <c r="U364" s="38"/>
      <c r="V364" s="38"/>
      <c r="W364" s="36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</row>
    <row r="365" spans="1:66" s="19" customFormat="1" x14ac:dyDescent="0.25">
      <c r="A365" s="8" t="s">
        <v>418</v>
      </c>
      <c r="B365" s="11"/>
      <c r="C365" s="11"/>
      <c r="D365" s="26"/>
      <c r="E365" s="11"/>
      <c r="F365" s="11"/>
      <c r="G365" s="11"/>
      <c r="H365" s="9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11"/>
      <c r="BA365" s="11"/>
      <c r="BB365" s="11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</row>
    <row r="366" spans="1:66" s="19" customFormat="1" x14ac:dyDescent="0.25">
      <c r="A366" s="1" t="s">
        <v>67</v>
      </c>
      <c r="B366" s="11"/>
      <c r="C366" s="11"/>
      <c r="D366" s="26"/>
      <c r="E366" s="11"/>
      <c r="F366" s="11"/>
      <c r="G366" s="11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>
        <v>3</v>
      </c>
      <c r="V366" s="10">
        <v>3</v>
      </c>
      <c r="W366" s="10"/>
      <c r="X366" s="10"/>
      <c r="Y366" s="10"/>
      <c r="Z366" s="10"/>
      <c r="AA366" s="10"/>
      <c r="AB366" s="10"/>
      <c r="AC366" s="10"/>
      <c r="AD366" s="10"/>
      <c r="AE366" s="10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11"/>
      <c r="BA366" s="11"/>
      <c r="BB366" s="11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</row>
    <row r="367" spans="1:66" s="19" customFormat="1" x14ac:dyDescent="0.25">
      <c r="A367" s="1" t="s">
        <v>64</v>
      </c>
      <c r="B367" s="11"/>
      <c r="C367" s="11"/>
      <c r="D367" s="26"/>
      <c r="E367" s="11"/>
      <c r="F367" s="11"/>
      <c r="G367" s="11"/>
      <c r="H367" s="9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11"/>
      <c r="BA367" s="11"/>
      <c r="BB367" s="11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</row>
    <row r="368" spans="1:66" s="19" customFormat="1" x14ac:dyDescent="0.25">
      <c r="A368" s="1" t="s">
        <v>60</v>
      </c>
      <c r="B368" s="11"/>
      <c r="C368" s="11"/>
      <c r="D368" s="26"/>
      <c r="E368" s="11"/>
      <c r="F368" s="11"/>
      <c r="G368" s="11"/>
      <c r="H368" s="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11"/>
      <c r="BA368" s="11"/>
      <c r="BB368" s="11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</row>
    <row r="369" spans="1:66" s="8" customFormat="1" x14ac:dyDescent="0.25">
      <c r="A369" s="6" t="s">
        <v>68</v>
      </c>
      <c r="B369" s="38"/>
      <c r="C369" s="38"/>
      <c r="D369" s="36"/>
      <c r="E369" s="38"/>
      <c r="F369" s="38"/>
      <c r="G369" s="38"/>
      <c r="H369" s="38"/>
      <c r="I369" s="38"/>
      <c r="J369" s="36"/>
      <c r="K369" s="38"/>
      <c r="L369" s="38"/>
      <c r="M369" s="38"/>
      <c r="N369" s="38"/>
      <c r="O369" s="38"/>
      <c r="P369" s="36"/>
      <c r="Q369" s="38"/>
      <c r="R369" s="38"/>
      <c r="S369" s="36"/>
      <c r="T369" s="38"/>
      <c r="U369" s="38">
        <f>SUM(U366:U368)</f>
        <v>3</v>
      </c>
      <c r="V369" s="38">
        <f>SUM(V366:V368)</f>
        <v>3</v>
      </c>
      <c r="W369" s="36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</row>
    <row r="370" spans="1:66" s="19" customFormat="1" x14ac:dyDescent="0.25">
      <c r="A370" s="8" t="s">
        <v>410</v>
      </c>
      <c r="B370" s="11"/>
      <c r="C370" s="11"/>
      <c r="D370" s="26"/>
      <c r="E370" s="11"/>
      <c r="F370" s="11"/>
      <c r="G370" s="11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11"/>
      <c r="BA370" s="11"/>
      <c r="BB370" s="11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</row>
    <row r="371" spans="1:66" s="19" customFormat="1" x14ac:dyDescent="0.25">
      <c r="A371" s="1" t="s">
        <v>67</v>
      </c>
      <c r="B371" s="11"/>
      <c r="C371" s="11"/>
      <c r="D371" s="26"/>
      <c r="E371" s="11"/>
      <c r="F371" s="11"/>
      <c r="G371" s="11"/>
      <c r="H371" s="9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>
        <v>1</v>
      </c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11"/>
      <c r="BA371" s="11"/>
      <c r="BB371" s="11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</row>
    <row r="372" spans="1:66" s="19" customFormat="1" x14ac:dyDescent="0.25">
      <c r="A372" s="1" t="s">
        <v>64</v>
      </c>
      <c r="B372" s="11"/>
      <c r="C372" s="11"/>
      <c r="D372" s="26"/>
      <c r="E372" s="11"/>
      <c r="F372" s="11"/>
      <c r="G372" s="11"/>
      <c r="H372" s="9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11"/>
      <c r="BA372" s="11"/>
      <c r="BB372" s="11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</row>
    <row r="373" spans="1:66" s="19" customFormat="1" x14ac:dyDescent="0.25">
      <c r="A373" s="1" t="s">
        <v>60</v>
      </c>
      <c r="B373" s="11"/>
      <c r="C373" s="11"/>
      <c r="D373" s="26"/>
      <c r="E373" s="11"/>
      <c r="F373" s="11"/>
      <c r="G373" s="11"/>
      <c r="H373" s="9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11"/>
      <c r="BA373" s="11"/>
      <c r="BB373" s="11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</row>
    <row r="374" spans="1:66" s="8" customFormat="1" x14ac:dyDescent="0.25">
      <c r="A374" s="6" t="s">
        <v>68</v>
      </c>
      <c r="B374" s="38"/>
      <c r="C374" s="38"/>
      <c r="D374" s="36"/>
      <c r="E374" s="38"/>
      <c r="F374" s="38"/>
      <c r="G374" s="38"/>
      <c r="H374" s="38"/>
      <c r="I374" s="38"/>
      <c r="J374" s="36"/>
      <c r="K374" s="38"/>
      <c r="L374" s="38"/>
      <c r="M374" s="38"/>
      <c r="N374" s="38"/>
      <c r="O374" s="38"/>
      <c r="P374" s="36"/>
      <c r="Q374" s="38"/>
      <c r="R374" s="38"/>
      <c r="S374" s="36"/>
      <c r="T374" s="38"/>
      <c r="U374" s="38">
        <f>SUM(U371:U373)</f>
        <v>1</v>
      </c>
      <c r="V374" s="38"/>
      <c r="W374" s="36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</row>
    <row r="375" spans="1:66" s="19" customFormat="1" x14ac:dyDescent="0.25">
      <c r="A375" s="8" t="s">
        <v>415</v>
      </c>
      <c r="B375" s="11"/>
      <c r="C375" s="11"/>
      <c r="D375" s="26"/>
      <c r="E375" s="11"/>
      <c r="F375" s="11"/>
      <c r="G375" s="11"/>
      <c r="H375" s="11"/>
      <c r="I375" s="11"/>
      <c r="J375" s="26"/>
      <c r="K375" s="11"/>
      <c r="L375" s="11"/>
      <c r="M375" s="11"/>
      <c r="N375" s="11"/>
      <c r="O375" s="11"/>
      <c r="P375" s="26"/>
      <c r="Q375" s="11"/>
      <c r="R375" s="11"/>
      <c r="S375" s="26"/>
      <c r="T375" s="11"/>
      <c r="U375" s="11"/>
      <c r="V375" s="11"/>
      <c r="W375" s="26"/>
      <c r="X375" s="11"/>
      <c r="Y375" s="11"/>
      <c r="Z375" s="9"/>
      <c r="AA375" s="9"/>
      <c r="AB375" s="9"/>
      <c r="AC375" s="9"/>
      <c r="AD375" s="9"/>
      <c r="AE375" s="11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</row>
    <row r="376" spans="1:66" s="19" customFormat="1" x14ac:dyDescent="0.25">
      <c r="A376" s="1" t="s">
        <v>67</v>
      </c>
      <c r="B376" s="11"/>
      <c r="C376" s="11"/>
      <c r="D376" s="26"/>
      <c r="E376" s="11"/>
      <c r="F376" s="11"/>
      <c r="G376" s="11"/>
      <c r="H376" s="11"/>
      <c r="I376" s="11"/>
      <c r="J376" s="26"/>
      <c r="K376" s="11"/>
      <c r="L376" s="11"/>
      <c r="M376" s="11"/>
      <c r="N376" s="11"/>
      <c r="O376" s="11"/>
      <c r="P376" s="26"/>
      <c r="Q376" s="11"/>
      <c r="R376" s="11"/>
      <c r="S376" s="26"/>
      <c r="T376" s="11"/>
      <c r="U376" s="11"/>
      <c r="V376" s="11"/>
      <c r="W376" s="26"/>
      <c r="X376" s="11"/>
      <c r="Y376" s="11"/>
      <c r="Z376" s="9"/>
      <c r="AA376" s="9"/>
      <c r="AB376" s="9"/>
      <c r="AC376" s="9"/>
      <c r="AD376" s="9"/>
      <c r="AE376" s="11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>
        <v>1</v>
      </c>
      <c r="AW376" s="9">
        <v>1</v>
      </c>
      <c r="AX376" s="9">
        <v>1</v>
      </c>
      <c r="AY376" s="9">
        <v>1</v>
      </c>
      <c r="AZ376" s="9"/>
      <c r="BA376" s="9"/>
      <c r="BB376" s="9"/>
      <c r="BC376" s="9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</row>
    <row r="377" spans="1:66" s="19" customFormat="1" x14ac:dyDescent="0.25">
      <c r="A377" s="1" t="s">
        <v>64</v>
      </c>
      <c r="B377" s="11"/>
      <c r="C377" s="11"/>
      <c r="D377" s="26"/>
      <c r="E377" s="11"/>
      <c r="F377" s="11"/>
      <c r="G377" s="11"/>
      <c r="H377" s="11"/>
      <c r="I377" s="11"/>
      <c r="J377" s="26"/>
      <c r="K377" s="11"/>
      <c r="L377" s="11"/>
      <c r="M377" s="11"/>
      <c r="N377" s="11"/>
      <c r="O377" s="11"/>
      <c r="P377" s="26"/>
      <c r="Q377" s="11"/>
      <c r="R377" s="11"/>
      <c r="S377" s="26"/>
      <c r="T377" s="11"/>
      <c r="U377" s="11"/>
      <c r="V377" s="11"/>
      <c r="W377" s="26"/>
      <c r="X377" s="11"/>
      <c r="Y377" s="11"/>
      <c r="Z377" s="9"/>
      <c r="AA377" s="9"/>
      <c r="AB377" s="9"/>
      <c r="AC377" s="9"/>
      <c r="AD377" s="9"/>
      <c r="AE377" s="11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</row>
    <row r="378" spans="1:66" s="19" customFormat="1" x14ac:dyDescent="0.25">
      <c r="A378" s="1" t="s">
        <v>60</v>
      </c>
      <c r="B378" s="11"/>
      <c r="C378" s="11"/>
      <c r="D378" s="26"/>
      <c r="E378" s="11"/>
      <c r="F378" s="11"/>
      <c r="G378" s="11"/>
      <c r="H378" s="11"/>
      <c r="I378" s="11"/>
      <c r="J378" s="26"/>
      <c r="K378" s="11"/>
      <c r="L378" s="11"/>
      <c r="M378" s="11"/>
      <c r="N378" s="11"/>
      <c r="O378" s="11"/>
      <c r="P378" s="26"/>
      <c r="Q378" s="11"/>
      <c r="R378" s="11"/>
      <c r="S378" s="26"/>
      <c r="T378" s="11"/>
      <c r="U378" s="11"/>
      <c r="V378" s="11"/>
      <c r="W378" s="26"/>
      <c r="X378" s="11"/>
      <c r="Y378" s="11"/>
      <c r="Z378" s="9"/>
      <c r="AA378" s="9"/>
      <c r="AB378" s="9"/>
      <c r="AC378" s="9"/>
      <c r="AD378" s="9"/>
      <c r="AE378" s="11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</row>
    <row r="379" spans="1:66" s="8" customFormat="1" x14ac:dyDescent="0.25">
      <c r="A379" s="6" t="s">
        <v>68</v>
      </c>
      <c r="B379" s="38"/>
      <c r="C379" s="38"/>
      <c r="D379" s="36"/>
      <c r="E379" s="38"/>
      <c r="F379" s="38"/>
      <c r="G379" s="38"/>
      <c r="H379" s="38"/>
      <c r="I379" s="38"/>
      <c r="J379" s="36"/>
      <c r="K379" s="38"/>
      <c r="L379" s="38"/>
      <c r="M379" s="38"/>
      <c r="N379" s="38"/>
      <c r="O379" s="38"/>
      <c r="P379" s="36"/>
      <c r="Q379" s="38"/>
      <c r="R379" s="38"/>
      <c r="S379" s="36"/>
      <c r="T379" s="38"/>
      <c r="U379" s="38"/>
      <c r="V379" s="38"/>
      <c r="W379" s="36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>
        <f>SUM(AV376:AV378)</f>
        <v>1</v>
      </c>
      <c r="AW379" s="38">
        <f>SUM(AW376:AW378)</f>
        <v>1</v>
      </c>
      <c r="AX379" s="38">
        <f>SUM(AX376:AX378)</f>
        <v>1</v>
      </c>
      <c r="AY379" s="38">
        <f>SUM(AY376:AY378)</f>
        <v>1</v>
      </c>
      <c r="AZ379" s="38"/>
      <c r="BA379" s="38"/>
      <c r="BB379" s="38"/>
      <c r="BC379" s="38"/>
    </row>
    <row r="380" spans="1:66" s="19" customFormat="1" x14ac:dyDescent="0.25">
      <c r="A380" s="8" t="s">
        <v>409</v>
      </c>
      <c r="B380" s="11"/>
      <c r="C380" s="11"/>
      <c r="D380" s="26"/>
      <c r="E380" s="11"/>
      <c r="F380" s="11"/>
      <c r="G380" s="11"/>
      <c r="H380" s="11"/>
      <c r="I380" s="11"/>
      <c r="J380" s="26"/>
      <c r="K380" s="11"/>
      <c r="L380" s="11"/>
      <c r="M380" s="11"/>
      <c r="N380" s="11"/>
      <c r="O380" s="11"/>
      <c r="P380" s="26"/>
      <c r="Q380" s="11"/>
      <c r="R380" s="11"/>
      <c r="S380" s="26"/>
      <c r="T380" s="11"/>
      <c r="U380" s="11"/>
      <c r="V380" s="11"/>
      <c r="W380" s="26"/>
      <c r="X380" s="11"/>
      <c r="Y380" s="11"/>
      <c r="Z380" s="9"/>
      <c r="AA380" s="9"/>
      <c r="AB380" s="9"/>
      <c r="AC380" s="9"/>
      <c r="AD380" s="9"/>
      <c r="AE380" s="11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</row>
    <row r="381" spans="1:66" s="19" customFormat="1" x14ac:dyDescent="0.25">
      <c r="A381" s="1" t="s">
        <v>67</v>
      </c>
      <c r="B381" s="11"/>
      <c r="C381" s="11"/>
      <c r="D381" s="26"/>
      <c r="E381" s="11"/>
      <c r="F381" s="11"/>
      <c r="G381" s="11"/>
      <c r="H381" s="9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>
        <v>4</v>
      </c>
      <c r="AA381" s="10"/>
      <c r="AB381" s="10"/>
      <c r="AC381" s="10"/>
      <c r="AD381" s="10"/>
      <c r="AE381" s="10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11"/>
      <c r="BA381" s="11"/>
      <c r="BB381" s="11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</row>
    <row r="382" spans="1:66" s="19" customFormat="1" x14ac:dyDescent="0.25">
      <c r="A382" s="1" t="s">
        <v>64</v>
      </c>
      <c r="B382" s="11"/>
      <c r="C382" s="11"/>
      <c r="D382" s="26"/>
      <c r="E382" s="11"/>
      <c r="F382" s="11"/>
      <c r="G382" s="11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11"/>
      <c r="BA382" s="11"/>
      <c r="BB382" s="11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</row>
    <row r="383" spans="1:66" s="19" customFormat="1" x14ac:dyDescent="0.25">
      <c r="A383" s="1" t="s">
        <v>60</v>
      </c>
      <c r="B383" s="11"/>
      <c r="C383" s="11"/>
      <c r="D383" s="26"/>
      <c r="E383" s="11"/>
      <c r="F383" s="11"/>
      <c r="G383" s="11"/>
      <c r="H383" s="9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11"/>
      <c r="BA383" s="11"/>
      <c r="BB383" s="11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</row>
    <row r="384" spans="1:66" s="8" customFormat="1" x14ac:dyDescent="0.25">
      <c r="A384" s="6" t="s">
        <v>68</v>
      </c>
      <c r="B384" s="38"/>
      <c r="C384" s="38"/>
      <c r="D384" s="36"/>
      <c r="E384" s="38"/>
      <c r="F384" s="38"/>
      <c r="G384" s="38"/>
      <c r="H384" s="38"/>
      <c r="I384" s="38"/>
      <c r="J384" s="36"/>
      <c r="K384" s="38"/>
      <c r="L384" s="38"/>
      <c r="M384" s="38"/>
      <c r="N384" s="38"/>
      <c r="O384" s="38"/>
      <c r="P384" s="36"/>
      <c r="Q384" s="38"/>
      <c r="R384" s="38"/>
      <c r="S384" s="36"/>
      <c r="T384" s="38"/>
      <c r="U384" s="38"/>
      <c r="V384" s="38"/>
      <c r="W384" s="36"/>
      <c r="X384" s="38"/>
      <c r="Y384" s="38"/>
      <c r="Z384" s="38">
        <f>SUM(Z381:Z383)</f>
        <v>4</v>
      </c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</row>
    <row r="385" spans="1:68" s="19" customFormat="1" x14ac:dyDescent="0.25">
      <c r="A385" s="8" t="s">
        <v>411</v>
      </c>
      <c r="B385" s="11"/>
      <c r="C385" s="11"/>
      <c r="D385" s="26"/>
      <c r="E385" s="11"/>
      <c r="F385" s="11"/>
      <c r="G385" s="11"/>
      <c r="H385" s="9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11"/>
      <c r="BA385" s="11"/>
      <c r="BB385" s="11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</row>
    <row r="386" spans="1:68" s="19" customFormat="1" x14ac:dyDescent="0.25">
      <c r="A386" s="1" t="s">
        <v>67</v>
      </c>
      <c r="B386" s="11"/>
      <c r="C386" s="11"/>
      <c r="D386" s="26"/>
      <c r="E386" s="11"/>
      <c r="F386" s="11"/>
      <c r="G386" s="11"/>
      <c r="H386" s="9">
        <v>1</v>
      </c>
      <c r="I386" s="10"/>
      <c r="J386" s="26"/>
      <c r="K386" s="10"/>
      <c r="L386" s="10"/>
      <c r="M386" s="26"/>
      <c r="N386" s="26"/>
      <c r="O386" s="26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11"/>
      <c r="BA386" s="11"/>
      <c r="BB386" s="11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</row>
    <row r="387" spans="1:68" s="26" customFormat="1" x14ac:dyDescent="0.25">
      <c r="A387" s="1" t="s">
        <v>64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</row>
    <row r="388" spans="1:68" s="26" customFormat="1" x14ac:dyDescent="0.25">
      <c r="A388" s="1" t="s">
        <v>60</v>
      </c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</row>
    <row r="389" spans="1:68" s="8" customFormat="1" x14ac:dyDescent="0.25">
      <c r="A389" s="6" t="s">
        <v>68</v>
      </c>
      <c r="B389" s="38"/>
      <c r="C389" s="38"/>
      <c r="D389" s="36"/>
      <c r="E389" s="38"/>
      <c r="F389" s="38"/>
      <c r="G389" s="38"/>
      <c r="H389" s="38">
        <f>SUM(H386:H388)</f>
        <v>1</v>
      </c>
      <c r="I389" s="38"/>
      <c r="J389" s="36"/>
      <c r="K389" s="38"/>
      <c r="L389" s="38"/>
      <c r="M389" s="38"/>
      <c r="N389" s="38"/>
      <c r="O389" s="38"/>
      <c r="P389" s="36"/>
      <c r="Q389" s="38"/>
      <c r="R389" s="38"/>
      <c r="S389" s="36"/>
      <c r="T389" s="38"/>
      <c r="U389" s="38"/>
      <c r="V389" s="38"/>
      <c r="W389" s="36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</row>
    <row r="390" spans="1:68" s="19" customFormat="1" x14ac:dyDescent="0.25">
      <c r="A390" s="29" t="s">
        <v>416</v>
      </c>
      <c r="B390" s="11"/>
      <c r="C390" s="11"/>
      <c r="D390" s="26"/>
      <c r="E390" s="11"/>
      <c r="F390" s="11"/>
      <c r="G390" s="11"/>
      <c r="H390" s="9"/>
      <c r="I390" s="9"/>
      <c r="J390" s="10"/>
      <c r="K390" s="9"/>
      <c r="L390" s="9"/>
      <c r="M390" s="9"/>
      <c r="N390" s="9"/>
      <c r="O390" s="9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11"/>
      <c r="BA390" s="11"/>
      <c r="BB390" s="11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</row>
    <row r="391" spans="1:68" s="19" customFormat="1" x14ac:dyDescent="0.25">
      <c r="A391" s="35" t="s">
        <v>67</v>
      </c>
      <c r="B391" s="11"/>
      <c r="C391" s="11"/>
      <c r="D391" s="26"/>
      <c r="E391" s="11"/>
      <c r="F391" s="11"/>
      <c r="G391" s="11"/>
      <c r="H391" s="11"/>
      <c r="I391" s="11"/>
      <c r="J391" s="26"/>
      <c r="K391" s="11"/>
      <c r="L391" s="11"/>
      <c r="M391" s="11"/>
      <c r="N391" s="11"/>
      <c r="O391" s="11"/>
      <c r="P391" s="26"/>
      <c r="Q391" s="11"/>
      <c r="R391" s="11"/>
      <c r="S391" s="26"/>
      <c r="T391" s="11"/>
      <c r="U391" s="11"/>
      <c r="V391" s="11"/>
      <c r="W391" s="26"/>
      <c r="X391" s="11"/>
      <c r="Y391" s="11"/>
      <c r="Z391" s="9"/>
      <c r="AA391" s="9"/>
      <c r="AB391" s="9"/>
      <c r="AC391" s="9"/>
      <c r="AD391" s="9"/>
      <c r="AE391" s="11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>
        <v>3</v>
      </c>
      <c r="AW391" s="9">
        <v>3</v>
      </c>
      <c r="AX391" s="9">
        <v>3</v>
      </c>
      <c r="AY391" s="9">
        <v>3</v>
      </c>
      <c r="AZ391" s="9">
        <v>3</v>
      </c>
      <c r="BA391" s="9">
        <v>3</v>
      </c>
      <c r="BB391" s="9">
        <v>3</v>
      </c>
      <c r="BC391" s="9">
        <v>3</v>
      </c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</row>
    <row r="392" spans="1:68" s="19" customFormat="1" x14ac:dyDescent="0.25">
      <c r="A392" s="35" t="s">
        <v>64</v>
      </c>
      <c r="B392" s="11"/>
      <c r="C392" s="11"/>
      <c r="D392" s="26"/>
      <c r="E392" s="11"/>
      <c r="F392" s="11"/>
      <c r="G392" s="11"/>
      <c r="H392" s="11"/>
      <c r="I392" s="11"/>
      <c r="J392" s="26"/>
      <c r="K392" s="11"/>
      <c r="L392" s="11"/>
      <c r="M392" s="11"/>
      <c r="N392" s="11"/>
      <c r="O392" s="11"/>
      <c r="P392" s="26"/>
      <c r="Q392" s="11"/>
      <c r="R392" s="11"/>
      <c r="S392" s="26"/>
      <c r="T392" s="11"/>
      <c r="U392" s="11"/>
      <c r="V392" s="11"/>
      <c r="W392" s="26"/>
      <c r="X392" s="11"/>
      <c r="Y392" s="11"/>
      <c r="Z392" s="9"/>
      <c r="AA392" s="9"/>
      <c r="AB392" s="9"/>
      <c r="AC392" s="9"/>
      <c r="AD392" s="9"/>
      <c r="AE392" s="11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</row>
    <row r="393" spans="1:68" s="19" customFormat="1" x14ac:dyDescent="0.25">
      <c r="A393" s="35" t="s">
        <v>60</v>
      </c>
      <c r="B393" s="11"/>
      <c r="C393" s="11"/>
      <c r="D393" s="26"/>
      <c r="E393" s="11"/>
      <c r="F393" s="11"/>
      <c r="G393" s="11"/>
      <c r="H393" s="11"/>
      <c r="I393" s="11"/>
      <c r="J393" s="26"/>
      <c r="K393" s="11"/>
      <c r="L393" s="11"/>
      <c r="M393" s="11"/>
      <c r="N393" s="11"/>
      <c r="O393" s="11"/>
      <c r="P393" s="26"/>
      <c r="Q393" s="11"/>
      <c r="R393" s="11"/>
      <c r="S393" s="26"/>
      <c r="T393" s="11"/>
      <c r="U393" s="11"/>
      <c r="V393" s="11"/>
      <c r="W393" s="26"/>
      <c r="X393" s="11"/>
      <c r="Y393" s="11"/>
      <c r="Z393" s="9"/>
      <c r="AA393" s="9"/>
      <c r="AB393" s="9"/>
      <c r="AC393" s="9"/>
      <c r="AD393" s="9"/>
      <c r="AE393" s="11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</row>
    <row r="394" spans="1:68" s="8" customFormat="1" x14ac:dyDescent="0.25">
      <c r="A394" s="41" t="s">
        <v>68</v>
      </c>
      <c r="B394" s="38"/>
      <c r="C394" s="38"/>
      <c r="D394" s="36"/>
      <c r="E394" s="38"/>
      <c r="F394" s="38"/>
      <c r="G394" s="38"/>
      <c r="H394" s="38"/>
      <c r="I394" s="38"/>
      <c r="J394" s="36"/>
      <c r="K394" s="38"/>
      <c r="L394" s="38"/>
      <c r="M394" s="38"/>
      <c r="N394" s="38"/>
      <c r="O394" s="38"/>
      <c r="P394" s="36"/>
      <c r="Q394" s="38"/>
      <c r="R394" s="38"/>
      <c r="S394" s="36"/>
      <c r="T394" s="38"/>
      <c r="U394" s="38"/>
      <c r="V394" s="38"/>
      <c r="W394" s="36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>
        <f t="shared" ref="AV394:BC394" si="63">SUM(AV391:AV393)</f>
        <v>3</v>
      </c>
      <c r="AW394" s="38">
        <f t="shared" si="63"/>
        <v>3</v>
      </c>
      <c r="AX394" s="38">
        <f t="shared" si="63"/>
        <v>3</v>
      </c>
      <c r="AY394" s="38">
        <f t="shared" si="63"/>
        <v>3</v>
      </c>
      <c r="AZ394" s="38">
        <f t="shared" si="63"/>
        <v>3</v>
      </c>
      <c r="BA394" s="38">
        <f t="shared" si="63"/>
        <v>3</v>
      </c>
      <c r="BB394" s="38">
        <f t="shared" si="63"/>
        <v>3</v>
      </c>
      <c r="BC394" s="38">
        <f t="shared" si="63"/>
        <v>3</v>
      </c>
    </row>
    <row r="395" spans="1:68" s="26" customFormat="1" x14ac:dyDescent="0.25">
      <c r="A395" s="30" t="s">
        <v>420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U395" s="44"/>
      <c r="AV395" s="39"/>
      <c r="AW395" s="39"/>
      <c r="AX395" s="39"/>
      <c r="AY395" s="39"/>
      <c r="AZ395" s="39"/>
      <c r="BA395" s="39"/>
      <c r="BB395" s="17"/>
      <c r="BC395" s="17"/>
      <c r="BD395" s="10"/>
      <c r="BE395" s="10"/>
      <c r="BF395" s="10"/>
    </row>
    <row r="396" spans="1:68" s="26" customFormat="1" x14ac:dyDescent="0.25">
      <c r="A396" s="24" t="s">
        <v>67</v>
      </c>
      <c r="B396" s="36">
        <f>+B401+B406+B411+B416+B421+B426+B431+B436+B441+B446+B451+B456+B461+B466+B471+B476+B481+B486+B491+B496+B501+B506+B511+B516+B526+B531+B541+B546+B551+B556+B561+B566+B571+B576+B581+B586+B591+B596+B601+B606+B611+B616+B621+B626+B631+B636+B641+B646+B651+B656+B661+B666+B671+B676+B681+B686+B691+B696+B701+B706+B711+B716+B721+B726+B731+B736+B741+B746+B751+B756+B761+B766+B521+B536</f>
        <v>255</v>
      </c>
      <c r="C396" s="36">
        <f t="shared" ref="C396:T396" si="64">+C401+C406+C411+C416+C421+C426+C431+C436+C441+C446+C451+C456+C461+C466+C471+C476+C481+C486+C491+C496+C501+C506+C511+C516+C526+C531+C541+C546+C551+C556+C561+C566+C571+C576+C581+C586+C591+C596+C601+C606+C611+C616+C621+C626+C631+C636+C641+C646+C651+C656+C661+C666+C671+C676+C681+C686+C691+C696+C701+C706+C711+C716+C721+C726+C731+C736+C741+C746+C751+C756+C761+C766+C521+C536</f>
        <v>430</v>
      </c>
      <c r="D396" s="36">
        <f t="shared" si="64"/>
        <v>557</v>
      </c>
      <c r="E396" s="36">
        <f t="shared" si="64"/>
        <v>630</v>
      </c>
      <c r="F396" s="36">
        <f t="shared" si="64"/>
        <v>778</v>
      </c>
      <c r="G396" s="36">
        <f t="shared" si="64"/>
        <v>1001</v>
      </c>
      <c r="H396" s="36">
        <f t="shared" si="64"/>
        <v>1267</v>
      </c>
      <c r="I396" s="36">
        <f t="shared" si="64"/>
        <v>1117</v>
      </c>
      <c r="J396" s="36">
        <f>+J401+J406+J411+J416+J421+J426+J431+J436+J441+J446+J451+J456+J461+J466+J471+J476+J481+J486+J491+J496+J501+J506+J511+J516+J526+J531+J541+J546+J551+J556+J561+J566+J571+J576+J581+J586+J591+J596+J601+J606+J611+J616+J621+J626+J631+J636+J641+J646+J651+J656+J661+J666+J671+J676+J681+J686+J691+J696+J701+J706+J711+J716+J721+J726+J731+J736+J741+J746+J751+J756+J761+J766+J521+J536</f>
        <v>944</v>
      </c>
      <c r="K396" s="36">
        <f t="shared" si="64"/>
        <v>887</v>
      </c>
      <c r="L396" s="36">
        <f t="shared" si="64"/>
        <v>685</v>
      </c>
      <c r="M396" s="36">
        <f t="shared" si="64"/>
        <v>616</v>
      </c>
      <c r="N396" s="36">
        <f t="shared" si="64"/>
        <v>721</v>
      </c>
      <c r="O396" s="36">
        <f t="shared" si="64"/>
        <v>655</v>
      </c>
      <c r="P396" s="36">
        <f t="shared" si="64"/>
        <v>595</v>
      </c>
      <c r="Q396" s="36">
        <f>+Q401+Q406+Q411+Q416+Q421+Q426+Q431+Q436+Q441+Q446+Q451+Q456+Q461+Q466+Q471+Q476+Q481+Q486+Q491+Q496+Q501+Q506+Q511+Q516+Q526+Q531+Q541+Q546+Q551+Q556+Q561+Q566+Q571+Q576+Q581+Q586+Q591+Q596+Q601+Q606+Q611+Q616+Q621+Q626+Q631+Q636+Q641+Q646+Q651+Q656+Q661+Q666+Q671+Q676+Q681+Q686+Q691+Q696+Q701+Q706+Q711+Q716+Q721+Q726+Q731+Q736+Q741+Q746+Q751+Q756+Q761+Q766+Q521+Q536</f>
        <v>538</v>
      </c>
      <c r="R396" s="36">
        <f t="shared" si="64"/>
        <v>732</v>
      </c>
      <c r="S396" s="36">
        <f t="shared" si="64"/>
        <v>858</v>
      </c>
      <c r="T396" s="36">
        <f t="shared" si="64"/>
        <v>983</v>
      </c>
      <c r="U396" s="36">
        <f>+U401+U406+U411+U416+U421+U426+U431+U436+U441+U446+U451+U456+U461+U466+U471+U476+U481+U486+U491+U496+U501+U506+U511+U516+U526+U531+U541+U546+U551+U556+U561+U566+U571+U576+U581+U586+U591+U596+U601+U606+U611+U616+U621+U626+U631+U636+U641+U646+U651+U656+U661+U666+U671+U676+U681+U686+U691+U696+U701+U706+U711+U716+U721+U726+U731+U736+U741+U746+U751+U756+U761+U766+U521+U536</f>
        <v>1063</v>
      </c>
      <c r="V396" s="36">
        <f t="shared" ref="V396:BI396" si="65">+V401+V406+V411+V416+V421+V426+V431+V436+V441+V446+V451+V456+V461+V466+V471+V476+V481+V486+V491+V496+V501+V506+V511+V516+V526+V531+V541+V546+V551+V556+V561+V566+V571+V576+V581+V586+V591+V596+V601+V606+V611+V616+V621+V626+V631+V636+V641+V646+V651+V656+V661+V666+V671+V676+V681+V686+V691+V696+V701+V706+V711+V716+V721+V726+V731+V736+V741+V746+V751+V756+V761+V766+V521+V536</f>
        <v>993</v>
      </c>
      <c r="W396" s="36">
        <f t="shared" si="65"/>
        <v>841</v>
      </c>
      <c r="X396" s="36">
        <f t="shared" si="65"/>
        <v>750</v>
      </c>
      <c r="Y396" s="36">
        <f t="shared" si="65"/>
        <v>687</v>
      </c>
      <c r="Z396" s="36">
        <f t="shared" si="65"/>
        <v>567</v>
      </c>
      <c r="AA396" s="36">
        <f t="shared" si="65"/>
        <v>584</v>
      </c>
      <c r="AB396" s="36">
        <f t="shared" si="65"/>
        <v>497</v>
      </c>
      <c r="AC396" s="36">
        <f t="shared" si="65"/>
        <v>512</v>
      </c>
      <c r="AD396" s="36">
        <f t="shared" si="65"/>
        <v>505</v>
      </c>
      <c r="AE396" s="36">
        <f t="shared" si="65"/>
        <v>451</v>
      </c>
      <c r="AF396" s="36">
        <f t="shared" si="65"/>
        <v>524</v>
      </c>
      <c r="AG396" s="36">
        <f t="shared" si="65"/>
        <v>507</v>
      </c>
      <c r="AH396" s="36">
        <f t="shared" si="65"/>
        <v>531</v>
      </c>
      <c r="AI396" s="36">
        <f t="shared" si="65"/>
        <v>558</v>
      </c>
      <c r="AJ396" s="36">
        <f t="shared" si="65"/>
        <v>575</v>
      </c>
      <c r="AK396" s="36">
        <f t="shared" si="65"/>
        <v>590</v>
      </c>
      <c r="AL396" s="36">
        <f t="shared" si="65"/>
        <v>591</v>
      </c>
      <c r="AM396" s="36">
        <f t="shared" si="65"/>
        <v>583</v>
      </c>
      <c r="AN396" s="36">
        <f t="shared" si="65"/>
        <v>569</v>
      </c>
      <c r="AO396" s="36">
        <f t="shared" si="65"/>
        <v>554</v>
      </c>
      <c r="AP396" s="36">
        <f t="shared" si="65"/>
        <v>367</v>
      </c>
      <c r="AQ396" s="36">
        <f t="shared" si="65"/>
        <v>273</v>
      </c>
      <c r="AR396" s="36">
        <f t="shared" si="65"/>
        <v>218</v>
      </c>
      <c r="AS396" s="36">
        <f t="shared" si="65"/>
        <v>186</v>
      </c>
      <c r="AT396" s="36">
        <f t="shared" si="65"/>
        <v>221</v>
      </c>
      <c r="AU396" s="36">
        <f t="shared" si="65"/>
        <v>218</v>
      </c>
      <c r="AV396" s="36">
        <f t="shared" si="65"/>
        <v>228</v>
      </c>
      <c r="AW396" s="36">
        <f t="shared" si="65"/>
        <v>224</v>
      </c>
      <c r="AX396" s="36">
        <f t="shared" si="65"/>
        <v>190</v>
      </c>
      <c r="AY396" s="36">
        <f t="shared" si="65"/>
        <v>188</v>
      </c>
      <c r="AZ396" s="36">
        <f t="shared" si="65"/>
        <v>185</v>
      </c>
      <c r="BA396" s="36">
        <f t="shared" si="65"/>
        <v>189</v>
      </c>
      <c r="BB396" s="36">
        <f t="shared" si="65"/>
        <v>183</v>
      </c>
      <c r="BC396" s="36">
        <f t="shared" si="65"/>
        <v>182</v>
      </c>
      <c r="BD396" s="36">
        <f t="shared" si="65"/>
        <v>174</v>
      </c>
      <c r="BE396" s="36">
        <f t="shared" si="65"/>
        <v>174</v>
      </c>
      <c r="BF396" s="36">
        <f t="shared" si="65"/>
        <v>178</v>
      </c>
      <c r="BG396" s="36">
        <f t="shared" si="65"/>
        <v>309</v>
      </c>
      <c r="BH396" s="36">
        <f t="shared" si="65"/>
        <v>338</v>
      </c>
      <c r="BI396" s="36">
        <f t="shared" si="65"/>
        <v>372</v>
      </c>
      <c r="BJ396" s="35">
        <v>362</v>
      </c>
      <c r="BK396" s="78">
        <v>381</v>
      </c>
      <c r="BL396" s="35">
        <v>413</v>
      </c>
      <c r="BM396" s="35">
        <v>394</v>
      </c>
      <c r="BN396" s="35">
        <v>444</v>
      </c>
      <c r="BO396" s="35">
        <v>437</v>
      </c>
      <c r="BP396" s="35">
        <v>434</v>
      </c>
    </row>
    <row r="397" spans="1:68" s="26" customFormat="1" x14ac:dyDescent="0.25">
      <c r="A397" s="24" t="s">
        <v>64</v>
      </c>
      <c r="B397" s="36">
        <f t="shared" ref="B397:Q398" si="66">+B402+B407+B412+B417+B422+B427+B432+B437+B442+B447+B452+B457+B462+B467+B472+B477+B482+B487+B492+B497+B502+B507+B512+B517+B527+B532+B542+B547+B552+B557+B562+B567+B572+B577+B582+B587+B592+B597+B602+B607+B612+B617+B622+B627+B632+B637+B642+B647+B652+B657+B662+B667+B672+B677+B682+B687+B692+B697+B702+B707+B712+B717+B722+B727+B732+B737+B742+B747+B752+B757+B762+B767</f>
        <v>0</v>
      </c>
      <c r="C397" s="36">
        <f t="shared" si="66"/>
        <v>0</v>
      </c>
      <c r="D397" s="36">
        <f t="shared" si="66"/>
        <v>0</v>
      </c>
      <c r="E397" s="36">
        <f t="shared" si="66"/>
        <v>0</v>
      </c>
      <c r="F397" s="36">
        <f t="shared" si="66"/>
        <v>0</v>
      </c>
      <c r="G397" s="36">
        <f t="shared" si="66"/>
        <v>1</v>
      </c>
      <c r="H397" s="36">
        <f t="shared" si="66"/>
        <v>0</v>
      </c>
      <c r="I397" s="36">
        <f t="shared" si="66"/>
        <v>0</v>
      </c>
      <c r="J397" s="36">
        <f t="shared" si="66"/>
        <v>0</v>
      </c>
      <c r="K397" s="36">
        <f t="shared" si="66"/>
        <v>0</v>
      </c>
      <c r="L397" s="36">
        <f t="shared" si="66"/>
        <v>0</v>
      </c>
      <c r="M397" s="36">
        <f t="shared" si="66"/>
        <v>0</v>
      </c>
      <c r="N397" s="36">
        <f t="shared" si="66"/>
        <v>0</v>
      </c>
      <c r="O397" s="36">
        <f t="shared" si="66"/>
        <v>0</v>
      </c>
      <c r="P397" s="36">
        <f t="shared" si="66"/>
        <v>0</v>
      </c>
      <c r="Q397" s="36">
        <f t="shared" si="66"/>
        <v>0</v>
      </c>
      <c r="R397" s="36">
        <f t="shared" ref="C397:BI398" si="67">+R402+R407+R412+R417+R422+R427+R432+R437+R442+R447+R452+R457+R462+R467+R472+R477+R482+R487+R492+R497+R502+R507+R512+R517+R527+R532+R542+R547+R552+R557+R562+R567+R572+R577+R582+R587+R592+R597+R602+R607+R612+R617+R622+R627+R632+R637+R642+R647+R652+R657+R662+R667+R672+R677+R682+R687+R692+R697+R702+R707+R712+R717+R722+R727+R732+R737+R742+R747+R752+R757+R762+R767</f>
        <v>0</v>
      </c>
      <c r="S397" s="36">
        <f t="shared" si="67"/>
        <v>0</v>
      </c>
      <c r="T397" s="36">
        <f t="shared" si="67"/>
        <v>0</v>
      </c>
      <c r="U397" s="36">
        <f t="shared" si="67"/>
        <v>0</v>
      </c>
      <c r="V397" s="36">
        <f t="shared" si="67"/>
        <v>6</v>
      </c>
      <c r="W397" s="36">
        <f t="shared" si="67"/>
        <v>9</v>
      </c>
      <c r="X397" s="36">
        <f t="shared" si="67"/>
        <v>14</v>
      </c>
      <c r="Y397" s="36">
        <f t="shared" si="67"/>
        <v>13</v>
      </c>
      <c r="Z397" s="36">
        <f t="shared" si="67"/>
        <v>13</v>
      </c>
      <c r="AA397" s="36">
        <f t="shared" si="67"/>
        <v>7</v>
      </c>
      <c r="AB397" s="36">
        <f t="shared" si="67"/>
        <v>7</v>
      </c>
      <c r="AC397" s="36">
        <f t="shared" si="67"/>
        <v>19</v>
      </c>
      <c r="AD397" s="36">
        <f t="shared" si="67"/>
        <v>12</v>
      </c>
      <c r="AE397" s="36">
        <f t="shared" si="67"/>
        <v>7</v>
      </c>
      <c r="AF397" s="36">
        <f t="shared" si="67"/>
        <v>7</v>
      </c>
      <c r="AG397" s="36">
        <f t="shared" si="67"/>
        <v>7</v>
      </c>
      <c r="AH397" s="36">
        <f t="shared" si="67"/>
        <v>7</v>
      </c>
      <c r="AI397" s="36">
        <f t="shared" si="67"/>
        <v>7</v>
      </c>
      <c r="AJ397" s="36">
        <f t="shared" si="67"/>
        <v>7</v>
      </c>
      <c r="AK397" s="36">
        <f t="shared" si="67"/>
        <v>7</v>
      </c>
      <c r="AL397" s="36">
        <f t="shared" si="67"/>
        <v>7</v>
      </c>
      <c r="AM397" s="36">
        <f t="shared" si="67"/>
        <v>12</v>
      </c>
      <c r="AN397" s="36">
        <f t="shared" si="67"/>
        <v>8</v>
      </c>
      <c r="AO397" s="36">
        <f t="shared" si="67"/>
        <v>6</v>
      </c>
      <c r="AP397" s="36">
        <f t="shared" si="67"/>
        <v>4</v>
      </c>
      <c r="AQ397" s="36">
        <f t="shared" si="67"/>
        <v>12</v>
      </c>
      <c r="AR397" s="36">
        <f t="shared" si="67"/>
        <v>12</v>
      </c>
      <c r="AS397" s="36">
        <f t="shared" si="67"/>
        <v>12</v>
      </c>
      <c r="AT397" s="36">
        <f t="shared" si="67"/>
        <v>10</v>
      </c>
      <c r="AU397" s="36">
        <f t="shared" si="67"/>
        <v>10</v>
      </c>
      <c r="AV397" s="36">
        <f t="shared" si="67"/>
        <v>21</v>
      </c>
      <c r="AW397" s="36">
        <f t="shared" si="67"/>
        <v>23</v>
      </c>
      <c r="AX397" s="36">
        <f t="shared" si="67"/>
        <v>23</v>
      </c>
      <c r="AY397" s="36">
        <f t="shared" si="67"/>
        <v>19</v>
      </c>
      <c r="AZ397" s="36">
        <f t="shared" si="67"/>
        <v>28</v>
      </c>
      <c r="BA397" s="36">
        <f t="shared" si="67"/>
        <v>28</v>
      </c>
      <c r="BB397" s="36">
        <f t="shared" si="67"/>
        <v>30</v>
      </c>
      <c r="BC397" s="36">
        <f t="shared" si="67"/>
        <v>34</v>
      </c>
      <c r="BD397" s="36">
        <f t="shared" si="67"/>
        <v>34</v>
      </c>
      <c r="BE397" s="36">
        <f t="shared" si="67"/>
        <v>34</v>
      </c>
      <c r="BF397" s="36">
        <f t="shared" si="67"/>
        <v>31</v>
      </c>
      <c r="BG397" s="36">
        <f t="shared" si="67"/>
        <v>31</v>
      </c>
      <c r="BH397" s="36">
        <f t="shared" si="67"/>
        <v>25</v>
      </c>
      <c r="BI397" s="36">
        <f t="shared" si="67"/>
        <v>25</v>
      </c>
      <c r="BJ397" s="35">
        <v>14</v>
      </c>
      <c r="BK397" s="78">
        <v>12</v>
      </c>
      <c r="BL397" s="35">
        <v>11</v>
      </c>
      <c r="BM397" s="35">
        <v>11</v>
      </c>
      <c r="BN397" s="35">
        <v>10</v>
      </c>
      <c r="BO397" s="35">
        <v>10</v>
      </c>
      <c r="BP397" s="35">
        <v>10</v>
      </c>
    </row>
    <row r="398" spans="1:68" s="26" customFormat="1" x14ac:dyDescent="0.25">
      <c r="A398" s="24" t="s">
        <v>60</v>
      </c>
      <c r="B398" s="36">
        <f t="shared" si="66"/>
        <v>15</v>
      </c>
      <c r="C398" s="36">
        <f t="shared" si="67"/>
        <v>0</v>
      </c>
      <c r="D398" s="36">
        <f t="shared" si="67"/>
        <v>10</v>
      </c>
      <c r="E398" s="36">
        <f t="shared" si="67"/>
        <v>20</v>
      </c>
      <c r="F398" s="36">
        <f t="shared" si="67"/>
        <v>31</v>
      </c>
      <c r="G398" s="36">
        <f t="shared" si="67"/>
        <v>72</v>
      </c>
      <c r="H398" s="36">
        <f t="shared" si="67"/>
        <v>96</v>
      </c>
      <c r="I398" s="36">
        <f t="shared" si="67"/>
        <v>160</v>
      </c>
      <c r="J398" s="36">
        <f t="shared" si="67"/>
        <v>140</v>
      </c>
      <c r="K398" s="36">
        <f t="shared" si="67"/>
        <v>152</v>
      </c>
      <c r="L398" s="36">
        <f t="shared" si="67"/>
        <v>226</v>
      </c>
      <c r="M398" s="36">
        <f t="shared" si="67"/>
        <v>212</v>
      </c>
      <c r="N398" s="36">
        <f t="shared" si="67"/>
        <v>113</v>
      </c>
      <c r="O398" s="36">
        <f t="shared" si="67"/>
        <v>188</v>
      </c>
      <c r="P398" s="36">
        <f t="shared" si="67"/>
        <v>192</v>
      </c>
      <c r="Q398" s="36">
        <f t="shared" si="67"/>
        <v>184</v>
      </c>
      <c r="R398" s="36">
        <f t="shared" si="67"/>
        <v>164</v>
      </c>
      <c r="S398" s="36">
        <f t="shared" si="67"/>
        <v>182</v>
      </c>
      <c r="T398" s="36">
        <f t="shared" si="67"/>
        <v>166</v>
      </c>
      <c r="U398" s="36">
        <f t="shared" si="67"/>
        <v>236</v>
      </c>
      <c r="V398" s="36">
        <f t="shared" si="67"/>
        <v>238</v>
      </c>
      <c r="W398" s="36">
        <f t="shared" si="67"/>
        <v>202</v>
      </c>
      <c r="X398" s="36">
        <f t="shared" si="67"/>
        <v>168</v>
      </c>
      <c r="Y398" s="36">
        <f t="shared" si="67"/>
        <v>146</v>
      </c>
      <c r="Z398" s="36">
        <f t="shared" si="67"/>
        <v>146</v>
      </c>
      <c r="AA398" s="36">
        <f t="shared" si="67"/>
        <v>168</v>
      </c>
      <c r="AB398" s="36">
        <f t="shared" si="67"/>
        <v>176</v>
      </c>
      <c r="AC398" s="36">
        <f t="shared" si="67"/>
        <v>180</v>
      </c>
      <c r="AD398" s="36">
        <f t="shared" si="67"/>
        <v>171</v>
      </c>
      <c r="AE398" s="36">
        <f t="shared" si="67"/>
        <v>176</v>
      </c>
      <c r="AF398" s="36">
        <f t="shared" si="67"/>
        <v>183</v>
      </c>
      <c r="AG398" s="36">
        <f t="shared" si="67"/>
        <v>181</v>
      </c>
      <c r="AH398" s="36">
        <f t="shared" si="67"/>
        <v>163</v>
      </c>
      <c r="AI398" s="36">
        <f t="shared" si="67"/>
        <v>160</v>
      </c>
      <c r="AJ398" s="36">
        <f t="shared" si="67"/>
        <v>160</v>
      </c>
      <c r="AK398" s="36">
        <f t="shared" si="67"/>
        <v>158</v>
      </c>
      <c r="AL398" s="36">
        <f t="shared" si="67"/>
        <v>158</v>
      </c>
      <c r="AM398" s="36">
        <f t="shared" si="67"/>
        <v>161</v>
      </c>
      <c r="AN398" s="36">
        <f t="shared" si="67"/>
        <v>155</v>
      </c>
      <c r="AO398" s="36">
        <f t="shared" si="67"/>
        <v>136</v>
      </c>
      <c r="AP398" s="36">
        <f t="shared" si="67"/>
        <v>162</v>
      </c>
      <c r="AQ398" s="36">
        <f t="shared" si="67"/>
        <v>149</v>
      </c>
      <c r="AR398" s="36">
        <f t="shared" si="67"/>
        <v>106</v>
      </c>
      <c r="AS398" s="36">
        <f t="shared" si="67"/>
        <v>56</v>
      </c>
      <c r="AT398" s="36">
        <f t="shared" si="67"/>
        <v>37</v>
      </c>
      <c r="AU398" s="36">
        <f t="shared" si="67"/>
        <v>16</v>
      </c>
      <c r="AV398" s="36">
        <f t="shared" si="67"/>
        <v>8</v>
      </c>
      <c r="AW398" s="36">
        <f t="shared" si="67"/>
        <v>8</v>
      </c>
      <c r="AX398" s="36">
        <f t="shared" si="67"/>
        <v>8</v>
      </c>
      <c r="AY398" s="36">
        <f t="shared" si="67"/>
        <v>10</v>
      </c>
      <c r="AZ398" s="36">
        <f t="shared" si="67"/>
        <v>12</v>
      </c>
      <c r="BA398" s="36">
        <f t="shared" si="67"/>
        <v>12</v>
      </c>
      <c r="BB398" s="36">
        <f t="shared" si="67"/>
        <v>11</v>
      </c>
      <c r="BC398" s="36">
        <f t="shared" si="67"/>
        <v>11</v>
      </c>
      <c r="BD398" s="36">
        <f t="shared" si="67"/>
        <v>28</v>
      </c>
      <c r="BE398" s="36">
        <f t="shared" si="67"/>
        <v>30</v>
      </c>
      <c r="BF398" s="36">
        <f t="shared" si="67"/>
        <v>33</v>
      </c>
      <c r="BG398" s="36">
        <f t="shared" si="67"/>
        <v>32</v>
      </c>
      <c r="BH398" s="36">
        <f t="shared" si="67"/>
        <v>38</v>
      </c>
      <c r="BI398" s="36">
        <f t="shared" si="67"/>
        <v>38</v>
      </c>
      <c r="BJ398" s="35">
        <v>80</v>
      </c>
      <c r="BK398" s="78">
        <v>80</v>
      </c>
      <c r="BL398" s="35">
        <v>87</v>
      </c>
      <c r="BM398" s="35">
        <v>86</v>
      </c>
      <c r="BN398" s="35">
        <v>88</v>
      </c>
      <c r="BO398" s="35">
        <v>91</v>
      </c>
      <c r="BP398" s="35">
        <v>89</v>
      </c>
    </row>
    <row r="399" spans="1:68" s="26" customFormat="1" x14ac:dyDescent="0.25">
      <c r="A399" s="25" t="s">
        <v>68</v>
      </c>
      <c r="B399" s="36">
        <f>SUM(B396:B398)</f>
        <v>270</v>
      </c>
      <c r="C399" s="36">
        <f t="shared" ref="C399:BI399" si="68">SUM(C396:C398)</f>
        <v>430</v>
      </c>
      <c r="D399" s="36">
        <f t="shared" si="68"/>
        <v>567</v>
      </c>
      <c r="E399" s="36">
        <f t="shared" si="68"/>
        <v>650</v>
      </c>
      <c r="F399" s="36">
        <f t="shared" si="68"/>
        <v>809</v>
      </c>
      <c r="G399" s="36">
        <f t="shared" si="68"/>
        <v>1074</v>
      </c>
      <c r="H399" s="36">
        <f t="shared" si="68"/>
        <v>1363</v>
      </c>
      <c r="I399" s="36">
        <f t="shared" si="68"/>
        <v>1277</v>
      </c>
      <c r="J399" s="36">
        <f t="shared" si="68"/>
        <v>1084</v>
      </c>
      <c r="K399" s="36">
        <f t="shared" si="68"/>
        <v>1039</v>
      </c>
      <c r="L399" s="36">
        <f t="shared" si="68"/>
        <v>911</v>
      </c>
      <c r="M399" s="36">
        <f t="shared" si="68"/>
        <v>828</v>
      </c>
      <c r="N399" s="36">
        <f t="shared" si="68"/>
        <v>834</v>
      </c>
      <c r="O399" s="36">
        <f t="shared" si="68"/>
        <v>843</v>
      </c>
      <c r="P399" s="36">
        <f t="shared" si="68"/>
        <v>787</v>
      </c>
      <c r="Q399" s="36">
        <f t="shared" si="68"/>
        <v>722</v>
      </c>
      <c r="R399" s="36">
        <f t="shared" si="68"/>
        <v>896</v>
      </c>
      <c r="S399" s="36">
        <f t="shared" si="68"/>
        <v>1040</v>
      </c>
      <c r="T399" s="36">
        <f t="shared" si="68"/>
        <v>1149</v>
      </c>
      <c r="U399" s="36">
        <f t="shared" si="68"/>
        <v>1299</v>
      </c>
      <c r="V399" s="36">
        <f t="shared" si="68"/>
        <v>1237</v>
      </c>
      <c r="W399" s="36">
        <f t="shared" si="68"/>
        <v>1052</v>
      </c>
      <c r="X399" s="36">
        <f t="shared" si="68"/>
        <v>932</v>
      </c>
      <c r="Y399" s="36">
        <f t="shared" si="68"/>
        <v>846</v>
      </c>
      <c r="Z399" s="36">
        <f t="shared" si="68"/>
        <v>726</v>
      </c>
      <c r="AA399" s="36">
        <f t="shared" si="68"/>
        <v>759</v>
      </c>
      <c r="AB399" s="36">
        <f t="shared" si="68"/>
        <v>680</v>
      </c>
      <c r="AC399" s="36">
        <f t="shared" si="68"/>
        <v>711</v>
      </c>
      <c r="AD399" s="36">
        <f t="shared" si="68"/>
        <v>688</v>
      </c>
      <c r="AE399" s="36">
        <f t="shared" si="68"/>
        <v>634</v>
      </c>
      <c r="AF399" s="36">
        <f t="shared" si="68"/>
        <v>714</v>
      </c>
      <c r="AG399" s="36">
        <f t="shared" si="68"/>
        <v>695</v>
      </c>
      <c r="AH399" s="36">
        <f t="shared" si="68"/>
        <v>701</v>
      </c>
      <c r="AI399" s="36">
        <f t="shared" si="68"/>
        <v>725</v>
      </c>
      <c r="AJ399" s="36">
        <f t="shared" si="68"/>
        <v>742</v>
      </c>
      <c r="AK399" s="36">
        <f t="shared" si="68"/>
        <v>755</v>
      </c>
      <c r="AL399" s="36">
        <f t="shared" si="68"/>
        <v>756</v>
      </c>
      <c r="AM399" s="36">
        <f t="shared" si="68"/>
        <v>756</v>
      </c>
      <c r="AN399" s="36">
        <f t="shared" si="68"/>
        <v>732</v>
      </c>
      <c r="AO399" s="36">
        <f t="shared" si="68"/>
        <v>696</v>
      </c>
      <c r="AP399" s="36">
        <f t="shared" si="68"/>
        <v>533</v>
      </c>
      <c r="AQ399" s="36">
        <f t="shared" si="68"/>
        <v>434</v>
      </c>
      <c r="AR399" s="36">
        <f t="shared" si="68"/>
        <v>336</v>
      </c>
      <c r="AS399" s="36">
        <f t="shared" si="68"/>
        <v>254</v>
      </c>
      <c r="AT399" s="36">
        <f t="shared" si="68"/>
        <v>268</v>
      </c>
      <c r="AU399" s="36">
        <f t="shared" si="68"/>
        <v>244</v>
      </c>
      <c r="AV399" s="36">
        <f t="shared" si="68"/>
        <v>257</v>
      </c>
      <c r="AW399" s="36">
        <f t="shared" si="68"/>
        <v>255</v>
      </c>
      <c r="AX399" s="36">
        <f t="shared" si="68"/>
        <v>221</v>
      </c>
      <c r="AY399" s="36">
        <f t="shared" si="68"/>
        <v>217</v>
      </c>
      <c r="AZ399" s="36">
        <f t="shared" si="68"/>
        <v>225</v>
      </c>
      <c r="BA399" s="36">
        <f t="shared" si="68"/>
        <v>229</v>
      </c>
      <c r="BB399" s="36">
        <f t="shared" si="68"/>
        <v>224</v>
      </c>
      <c r="BC399" s="36">
        <f t="shared" si="68"/>
        <v>227</v>
      </c>
      <c r="BD399" s="36">
        <f t="shared" si="68"/>
        <v>236</v>
      </c>
      <c r="BE399" s="36">
        <f t="shared" si="68"/>
        <v>238</v>
      </c>
      <c r="BF399" s="36">
        <f t="shared" si="68"/>
        <v>242</v>
      </c>
      <c r="BG399" s="36">
        <f t="shared" si="68"/>
        <v>372</v>
      </c>
      <c r="BH399" s="36">
        <f t="shared" si="68"/>
        <v>401</v>
      </c>
      <c r="BI399" s="36">
        <f t="shared" si="68"/>
        <v>435</v>
      </c>
      <c r="BJ399" s="35">
        <v>456</v>
      </c>
      <c r="BK399" s="78">
        <v>473</v>
      </c>
      <c r="BL399" s="35">
        <v>511</v>
      </c>
      <c r="BM399" s="35">
        <v>491</v>
      </c>
      <c r="BN399" s="35">
        <v>542</v>
      </c>
      <c r="BO399" s="35">
        <v>538</v>
      </c>
      <c r="BP399" s="35">
        <v>533</v>
      </c>
    </row>
    <row r="400" spans="1:68" s="26" customFormat="1" x14ac:dyDescent="0.25">
      <c r="A400" s="8" t="s">
        <v>65</v>
      </c>
      <c r="B400" s="37"/>
      <c r="C400" s="37"/>
      <c r="D400" s="43"/>
      <c r="E400" s="37"/>
      <c r="F400" s="37"/>
      <c r="G400" s="37"/>
      <c r="H400" s="37"/>
      <c r="I400" s="37"/>
      <c r="J400" s="43"/>
      <c r="K400" s="37"/>
      <c r="L400" s="37"/>
      <c r="M400" s="37"/>
      <c r="N400" s="37"/>
      <c r="O400" s="37"/>
      <c r="P400" s="43"/>
      <c r="Q400" s="37"/>
      <c r="R400" s="37"/>
      <c r="S400" s="43"/>
      <c r="T400" s="37"/>
      <c r="U400" s="37"/>
      <c r="V400" s="37"/>
      <c r="W400" s="43"/>
      <c r="X400" s="37"/>
      <c r="Y400" s="37"/>
      <c r="Z400" s="37"/>
      <c r="AA400" s="37"/>
      <c r="AB400" s="37"/>
      <c r="AC400" s="37"/>
      <c r="AD400" s="37"/>
      <c r="AE400" s="37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10"/>
      <c r="AW400" s="9"/>
      <c r="AX400" s="9"/>
      <c r="AY400" s="9"/>
      <c r="AZ400" s="9"/>
      <c r="BA400" s="9"/>
      <c r="BB400" s="9"/>
      <c r="BC400" s="9"/>
      <c r="BD400" s="10"/>
      <c r="BE400" s="10"/>
      <c r="BF400" s="10"/>
    </row>
    <row r="401" spans="1:58" s="26" customFormat="1" x14ac:dyDescent="0.25">
      <c r="A401" s="1" t="s">
        <v>67</v>
      </c>
      <c r="B401" s="8"/>
      <c r="C401" s="8"/>
      <c r="D401" s="29"/>
      <c r="E401" s="8"/>
      <c r="F401" s="8"/>
      <c r="G401" s="8"/>
      <c r="H401" s="9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>
        <v>3</v>
      </c>
      <c r="AC401" s="10">
        <v>3</v>
      </c>
      <c r="AD401" s="10">
        <v>3</v>
      </c>
      <c r="AE401" s="10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10"/>
      <c r="BE401" s="10"/>
      <c r="BF401" s="10"/>
    </row>
    <row r="402" spans="1:58" s="26" customFormat="1" x14ac:dyDescent="0.25">
      <c r="A402" s="1" t="s">
        <v>64</v>
      </c>
      <c r="B402" s="8"/>
      <c r="C402" s="8"/>
      <c r="D402" s="29"/>
      <c r="E402" s="8"/>
      <c r="F402" s="8"/>
      <c r="G402" s="8"/>
      <c r="H402" s="9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10"/>
      <c r="BE402" s="10"/>
      <c r="BF402" s="10"/>
    </row>
    <row r="403" spans="1:58" s="26" customFormat="1" x14ac:dyDescent="0.25">
      <c r="A403" s="1" t="s">
        <v>60</v>
      </c>
      <c r="B403" s="16"/>
      <c r="C403" s="16"/>
      <c r="D403" s="34"/>
      <c r="E403" s="16"/>
      <c r="F403" s="16"/>
      <c r="G403" s="16"/>
      <c r="H403" s="16"/>
      <c r="I403" s="16"/>
      <c r="J403" s="34"/>
      <c r="K403" s="16"/>
      <c r="L403" s="16"/>
      <c r="M403" s="16"/>
      <c r="N403" s="16"/>
      <c r="O403" s="16"/>
      <c r="P403" s="34"/>
      <c r="Q403" s="16"/>
      <c r="R403" s="16"/>
      <c r="S403" s="34"/>
      <c r="T403" s="16"/>
      <c r="U403" s="16"/>
      <c r="V403" s="16"/>
      <c r="W403" s="34"/>
      <c r="X403" s="16"/>
      <c r="Y403" s="16"/>
      <c r="Z403" s="16"/>
      <c r="AA403" s="17">
        <v>5</v>
      </c>
      <c r="AB403" s="17">
        <v>4</v>
      </c>
      <c r="AC403" s="17">
        <v>4</v>
      </c>
      <c r="AD403" s="17">
        <v>3</v>
      </c>
      <c r="AE403" s="17">
        <v>3</v>
      </c>
      <c r="AF403" s="18">
        <v>18</v>
      </c>
      <c r="AG403" s="18">
        <v>17</v>
      </c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0"/>
      <c r="BE403" s="10"/>
      <c r="BF403" s="10"/>
    </row>
    <row r="404" spans="1:58" s="29" customFormat="1" x14ac:dyDescent="0.25">
      <c r="A404" s="6" t="s">
        <v>68</v>
      </c>
      <c r="B404" s="38"/>
      <c r="C404" s="38"/>
      <c r="D404" s="36"/>
      <c r="E404" s="38"/>
      <c r="F404" s="38"/>
      <c r="G404" s="38"/>
      <c r="H404" s="38"/>
      <c r="I404" s="38"/>
      <c r="J404" s="36"/>
      <c r="K404" s="38"/>
      <c r="L404" s="38"/>
      <c r="M404" s="38"/>
      <c r="N404" s="38"/>
      <c r="O404" s="38"/>
      <c r="P404" s="36"/>
      <c r="Q404" s="38"/>
      <c r="R404" s="38"/>
      <c r="S404" s="36"/>
      <c r="T404" s="38"/>
      <c r="U404" s="38"/>
      <c r="V404" s="38"/>
      <c r="W404" s="36"/>
      <c r="X404" s="38"/>
      <c r="Y404" s="38"/>
      <c r="Z404" s="38"/>
      <c r="AA404" s="38">
        <f t="shared" ref="AA404:AG404" si="69">SUM(AA401:AA403)</f>
        <v>5</v>
      </c>
      <c r="AB404" s="38">
        <f t="shared" si="69"/>
        <v>7</v>
      </c>
      <c r="AC404" s="38">
        <f t="shared" si="69"/>
        <v>7</v>
      </c>
      <c r="AD404" s="38">
        <f t="shared" si="69"/>
        <v>6</v>
      </c>
      <c r="AE404" s="38">
        <f t="shared" si="69"/>
        <v>3</v>
      </c>
      <c r="AF404" s="38">
        <f t="shared" si="69"/>
        <v>18</v>
      </c>
      <c r="AG404" s="38">
        <f t="shared" si="69"/>
        <v>17</v>
      </c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68"/>
      <c r="BE404" s="68"/>
      <c r="BF404" s="68"/>
    </row>
    <row r="405" spans="1:58" s="26" customFormat="1" x14ac:dyDescent="0.25">
      <c r="A405" s="8" t="s">
        <v>202</v>
      </c>
      <c r="B405" s="16"/>
      <c r="C405" s="16"/>
      <c r="D405" s="34"/>
      <c r="E405" s="16"/>
      <c r="F405" s="16"/>
      <c r="G405" s="16"/>
      <c r="H405" s="16"/>
      <c r="I405" s="16"/>
      <c r="J405" s="34"/>
      <c r="K405" s="16"/>
      <c r="L405" s="16"/>
      <c r="M405" s="16"/>
      <c r="N405" s="16"/>
      <c r="O405" s="16"/>
      <c r="P405" s="34"/>
      <c r="Q405" s="16"/>
      <c r="R405" s="16"/>
      <c r="S405" s="34"/>
      <c r="T405" s="16"/>
      <c r="U405" s="16"/>
      <c r="V405" s="16"/>
      <c r="W405" s="34"/>
      <c r="X405" s="16"/>
      <c r="Y405" s="16"/>
      <c r="Z405" s="16"/>
      <c r="AA405" s="17"/>
      <c r="AB405" s="17"/>
      <c r="AC405" s="17"/>
      <c r="AD405" s="17"/>
      <c r="AE405" s="1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0"/>
      <c r="BE405" s="10"/>
      <c r="BF405" s="10"/>
    </row>
    <row r="406" spans="1:58" s="26" customFormat="1" x14ac:dyDescent="0.25">
      <c r="A406" s="1" t="s">
        <v>67</v>
      </c>
      <c r="B406" s="8"/>
      <c r="C406" s="8"/>
      <c r="D406" s="29"/>
      <c r="E406" s="8"/>
      <c r="F406" s="8"/>
      <c r="G406" s="8"/>
      <c r="H406" s="9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10"/>
      <c r="BE406" s="10"/>
      <c r="BF406" s="10"/>
    </row>
    <row r="407" spans="1:58" s="26" customFormat="1" x14ac:dyDescent="0.25">
      <c r="A407" s="1" t="s">
        <v>64</v>
      </c>
      <c r="B407" s="1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15"/>
      <c r="O407" s="15"/>
      <c r="P407" s="15"/>
      <c r="Q407" s="13"/>
      <c r="R407" s="13"/>
      <c r="S407" s="15"/>
      <c r="T407" s="13"/>
      <c r="U407" s="13"/>
      <c r="V407" s="15"/>
      <c r="W407" s="15"/>
      <c r="X407" s="15"/>
      <c r="Y407" s="15"/>
      <c r="Z407" s="15"/>
      <c r="AA407" s="15"/>
      <c r="AB407" s="15"/>
      <c r="AC407" s="15">
        <v>2</v>
      </c>
      <c r="AD407" s="15">
        <v>1</v>
      </c>
      <c r="AE407" s="15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0"/>
      <c r="BE407" s="10"/>
      <c r="BF407" s="10"/>
    </row>
    <row r="408" spans="1:58" s="26" customFormat="1" x14ac:dyDescent="0.25">
      <c r="A408" s="1" t="s">
        <v>60</v>
      </c>
      <c r="B408" s="1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15"/>
      <c r="O408" s="15"/>
      <c r="P408" s="15"/>
      <c r="Q408" s="13"/>
      <c r="R408" s="13"/>
      <c r="S408" s="15"/>
      <c r="T408" s="13"/>
      <c r="U408" s="13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0"/>
      <c r="BE408" s="10"/>
      <c r="BF408" s="10"/>
    </row>
    <row r="409" spans="1:58" s="29" customFormat="1" x14ac:dyDescent="0.25">
      <c r="A409" s="6" t="s">
        <v>68</v>
      </c>
      <c r="B409" s="38"/>
      <c r="C409" s="38"/>
      <c r="D409" s="36"/>
      <c r="E409" s="38"/>
      <c r="F409" s="38"/>
      <c r="G409" s="38"/>
      <c r="H409" s="38"/>
      <c r="I409" s="38"/>
      <c r="J409" s="36"/>
      <c r="K409" s="38"/>
      <c r="L409" s="38"/>
      <c r="M409" s="38"/>
      <c r="N409" s="38"/>
      <c r="O409" s="38"/>
      <c r="P409" s="36"/>
      <c r="Q409" s="38"/>
      <c r="R409" s="38"/>
      <c r="S409" s="36"/>
      <c r="T409" s="38"/>
      <c r="U409" s="38"/>
      <c r="V409" s="38"/>
      <c r="W409" s="36"/>
      <c r="X409" s="38"/>
      <c r="Y409" s="38"/>
      <c r="Z409" s="38"/>
      <c r="AA409" s="38"/>
      <c r="AB409" s="38"/>
      <c r="AC409" s="38">
        <f>SUM(AC406:AC408)</f>
        <v>2</v>
      </c>
      <c r="AD409" s="38">
        <f>SUM(AD406:AD408)</f>
        <v>1</v>
      </c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68"/>
      <c r="BE409" s="68"/>
      <c r="BF409" s="68"/>
    </row>
    <row r="410" spans="1:58" s="26" customFormat="1" x14ac:dyDescent="0.25">
      <c r="A410" s="29" t="s">
        <v>24</v>
      </c>
      <c r="B410" s="1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15"/>
      <c r="O410" s="15"/>
      <c r="P410" s="15"/>
      <c r="Q410" s="13"/>
      <c r="R410" s="13"/>
      <c r="S410" s="15"/>
      <c r="T410" s="13"/>
      <c r="U410" s="13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0"/>
      <c r="BE410" s="10"/>
      <c r="BF410" s="10"/>
    </row>
    <row r="411" spans="1:58" s="26" customFormat="1" x14ac:dyDescent="0.25">
      <c r="A411" s="35" t="s">
        <v>67</v>
      </c>
      <c r="B411" s="8"/>
      <c r="C411" s="8"/>
      <c r="D411" s="29"/>
      <c r="E411" s="8"/>
      <c r="F411" s="8"/>
      <c r="G411" s="8"/>
      <c r="H411" s="8"/>
      <c r="I411" s="8"/>
      <c r="J411" s="29"/>
      <c r="K411" s="8"/>
      <c r="L411" s="8"/>
      <c r="M411" s="8"/>
      <c r="N411" s="8"/>
      <c r="O411" s="8"/>
      <c r="P411" s="29"/>
      <c r="Q411" s="8"/>
      <c r="R411" s="8"/>
      <c r="S411" s="29"/>
      <c r="T411" s="8"/>
      <c r="U411" s="8"/>
      <c r="V411" s="8"/>
      <c r="W411" s="29"/>
      <c r="X411" s="8"/>
      <c r="Y411" s="8"/>
      <c r="Z411" s="8"/>
      <c r="AA411" s="8"/>
      <c r="AB411" s="8"/>
      <c r="AC411" s="8"/>
      <c r="AD411" s="8"/>
      <c r="AE411" s="8"/>
      <c r="AF411" s="26">
        <v>42</v>
      </c>
      <c r="AG411" s="26">
        <v>37</v>
      </c>
      <c r="AH411" s="26">
        <v>42</v>
      </c>
      <c r="AI411" s="26">
        <v>48</v>
      </c>
      <c r="AJ411" s="26">
        <v>47</v>
      </c>
      <c r="AK411" s="26">
        <v>47</v>
      </c>
      <c r="AL411" s="26">
        <v>45</v>
      </c>
      <c r="AM411" s="26">
        <v>43</v>
      </c>
      <c r="AN411" s="10">
        <v>50</v>
      </c>
      <c r="AO411" s="10">
        <v>51</v>
      </c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</row>
    <row r="412" spans="1:58" s="26" customFormat="1" x14ac:dyDescent="0.25">
      <c r="A412" s="35" t="s">
        <v>64</v>
      </c>
      <c r="B412" s="12"/>
      <c r="C412" s="12"/>
      <c r="D412" s="33"/>
      <c r="E412" s="12"/>
      <c r="F412" s="12"/>
      <c r="G412" s="12"/>
      <c r="H412" s="12"/>
      <c r="I412" s="12"/>
      <c r="J412" s="33"/>
      <c r="K412" s="12"/>
      <c r="L412" s="12"/>
      <c r="M412" s="12"/>
      <c r="N412" s="12"/>
      <c r="O412" s="12"/>
      <c r="P412" s="33"/>
      <c r="Q412" s="12"/>
      <c r="R412" s="12"/>
      <c r="S412" s="33"/>
      <c r="T412" s="12"/>
      <c r="U412" s="12"/>
      <c r="V412" s="12"/>
      <c r="W412" s="33"/>
      <c r="X412" s="12"/>
      <c r="Y412" s="12"/>
      <c r="Z412" s="12"/>
      <c r="AA412" s="12"/>
      <c r="AB412" s="12"/>
      <c r="AC412" s="12"/>
      <c r="AD412" s="12"/>
      <c r="AE412" s="12"/>
      <c r="AF412" s="14">
        <v>7</v>
      </c>
      <c r="AG412" s="14">
        <v>7</v>
      </c>
      <c r="AH412" s="14">
        <v>7</v>
      </c>
      <c r="AI412" s="14">
        <v>7</v>
      </c>
      <c r="AJ412" s="14">
        <v>7</v>
      </c>
      <c r="AK412" s="14">
        <v>7</v>
      </c>
      <c r="AL412" s="14">
        <v>7</v>
      </c>
      <c r="AM412" s="14">
        <v>12</v>
      </c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0"/>
      <c r="BE412" s="10"/>
      <c r="BF412" s="10"/>
    </row>
    <row r="413" spans="1:58" s="26" customFormat="1" x14ac:dyDescent="0.25">
      <c r="A413" s="35" t="s">
        <v>60</v>
      </c>
      <c r="B413" s="16"/>
      <c r="C413" s="16"/>
      <c r="D413" s="34"/>
      <c r="E413" s="16"/>
      <c r="F413" s="16"/>
      <c r="G413" s="16"/>
      <c r="H413" s="16"/>
      <c r="I413" s="16"/>
      <c r="J413" s="34"/>
      <c r="K413" s="16"/>
      <c r="L413" s="16"/>
      <c r="M413" s="16"/>
      <c r="N413" s="16"/>
      <c r="O413" s="16"/>
      <c r="P413" s="34"/>
      <c r="Q413" s="16"/>
      <c r="R413" s="16"/>
      <c r="S413" s="34"/>
      <c r="T413" s="16"/>
      <c r="U413" s="16"/>
      <c r="V413" s="16"/>
      <c r="W413" s="34"/>
      <c r="X413" s="16"/>
      <c r="Y413" s="16"/>
      <c r="Z413" s="16"/>
      <c r="AA413" s="16"/>
      <c r="AB413" s="16"/>
      <c r="AC413" s="16"/>
      <c r="AD413" s="16"/>
      <c r="AE413" s="16"/>
      <c r="AF413" s="18">
        <v>8</v>
      </c>
      <c r="AG413" s="18">
        <v>8</v>
      </c>
      <c r="AH413" s="18">
        <v>8</v>
      </c>
      <c r="AI413" s="18">
        <v>8</v>
      </c>
      <c r="AJ413" s="18">
        <v>8</v>
      </c>
      <c r="AK413" s="18">
        <v>8</v>
      </c>
      <c r="AL413" s="18">
        <v>8</v>
      </c>
      <c r="AM413" s="18">
        <v>8</v>
      </c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0"/>
      <c r="BE413" s="10"/>
      <c r="BF413" s="10"/>
    </row>
    <row r="414" spans="1:58" s="29" customFormat="1" x14ac:dyDescent="0.25">
      <c r="A414" s="41" t="s">
        <v>68</v>
      </c>
      <c r="B414" s="38"/>
      <c r="C414" s="38"/>
      <c r="D414" s="36"/>
      <c r="E414" s="38"/>
      <c r="F414" s="38"/>
      <c r="G414" s="38"/>
      <c r="H414" s="38"/>
      <c r="I414" s="38"/>
      <c r="J414" s="36"/>
      <c r="K414" s="38"/>
      <c r="L414" s="38"/>
      <c r="M414" s="38"/>
      <c r="N414" s="38"/>
      <c r="O414" s="38"/>
      <c r="P414" s="36"/>
      <c r="Q414" s="38"/>
      <c r="R414" s="38"/>
      <c r="S414" s="36"/>
      <c r="T414" s="38"/>
      <c r="U414" s="38"/>
      <c r="V414" s="38"/>
      <c r="W414" s="36"/>
      <c r="X414" s="38"/>
      <c r="Y414" s="38"/>
      <c r="Z414" s="38"/>
      <c r="AA414" s="38"/>
      <c r="AB414" s="38"/>
      <c r="AC414" s="38"/>
      <c r="AD414" s="38"/>
      <c r="AE414" s="38"/>
      <c r="AF414" s="38">
        <f t="shared" ref="AF414:AO414" si="70">SUM(AF411:AF413)</f>
        <v>57</v>
      </c>
      <c r="AG414" s="38">
        <f t="shared" si="70"/>
        <v>52</v>
      </c>
      <c r="AH414" s="38">
        <f t="shared" si="70"/>
        <v>57</v>
      </c>
      <c r="AI414" s="38">
        <f t="shared" si="70"/>
        <v>63</v>
      </c>
      <c r="AJ414" s="38">
        <f t="shared" si="70"/>
        <v>62</v>
      </c>
      <c r="AK414" s="38">
        <f t="shared" si="70"/>
        <v>62</v>
      </c>
      <c r="AL414" s="38">
        <f t="shared" si="70"/>
        <v>60</v>
      </c>
      <c r="AM414" s="38">
        <f t="shared" si="70"/>
        <v>63</v>
      </c>
      <c r="AN414" s="38">
        <f t="shared" si="70"/>
        <v>50</v>
      </c>
      <c r="AO414" s="38">
        <f t="shared" si="70"/>
        <v>51</v>
      </c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68"/>
      <c r="BE414" s="68"/>
      <c r="BF414" s="68"/>
    </row>
    <row r="415" spans="1:58" s="26" customFormat="1" x14ac:dyDescent="0.25">
      <c r="A415" s="29" t="s">
        <v>26</v>
      </c>
      <c r="B415" s="16"/>
      <c r="C415" s="16"/>
      <c r="D415" s="34"/>
      <c r="E415" s="16"/>
      <c r="F415" s="16"/>
      <c r="G415" s="16"/>
      <c r="H415" s="16"/>
      <c r="I415" s="16"/>
      <c r="J415" s="34"/>
      <c r="K415" s="16"/>
      <c r="L415" s="16"/>
      <c r="M415" s="16"/>
      <c r="N415" s="16"/>
      <c r="O415" s="16"/>
      <c r="P415" s="34"/>
      <c r="Q415" s="16"/>
      <c r="R415" s="16"/>
      <c r="S415" s="34"/>
      <c r="T415" s="16"/>
      <c r="U415" s="16"/>
      <c r="V415" s="16"/>
      <c r="W415" s="34"/>
      <c r="X415" s="16"/>
      <c r="Y415" s="16"/>
      <c r="Z415" s="16"/>
      <c r="AA415" s="16"/>
      <c r="AB415" s="16"/>
      <c r="AC415" s="16"/>
      <c r="AD415" s="16"/>
      <c r="AE415" s="16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0"/>
      <c r="BE415" s="10"/>
      <c r="BF415" s="10"/>
    </row>
    <row r="416" spans="1:58" s="26" customFormat="1" x14ac:dyDescent="0.25">
      <c r="A416" s="35" t="s">
        <v>67</v>
      </c>
      <c r="B416" s="8"/>
      <c r="C416" s="8"/>
      <c r="D416" s="29"/>
      <c r="E416" s="8"/>
      <c r="F416" s="8"/>
      <c r="G416" s="8"/>
      <c r="H416" s="8"/>
      <c r="I416" s="8"/>
      <c r="J416" s="29"/>
      <c r="K416" s="8"/>
      <c r="L416" s="8"/>
      <c r="M416" s="8"/>
      <c r="N416" s="8"/>
      <c r="O416" s="8"/>
      <c r="P416" s="29"/>
      <c r="Q416" s="8"/>
      <c r="R416" s="8"/>
      <c r="S416" s="29"/>
      <c r="T416" s="8"/>
      <c r="U416" s="8"/>
      <c r="V416" s="8"/>
      <c r="W416" s="29"/>
      <c r="X416" s="8"/>
      <c r="Y416" s="8"/>
      <c r="Z416" s="8"/>
      <c r="AA416" s="8"/>
      <c r="AB416" s="8"/>
      <c r="AC416" s="8"/>
      <c r="AD416" s="8"/>
      <c r="AE416" s="8"/>
      <c r="AF416" s="26">
        <v>73</v>
      </c>
      <c r="AG416" s="26">
        <v>71</v>
      </c>
      <c r="AH416" s="26">
        <v>72</v>
      </c>
      <c r="AI416" s="26">
        <v>73</v>
      </c>
      <c r="AJ416" s="26">
        <v>74</v>
      </c>
      <c r="AK416" s="26">
        <v>73</v>
      </c>
      <c r="AL416" s="26">
        <v>73</v>
      </c>
      <c r="AM416" s="26">
        <v>73</v>
      </c>
      <c r="AN416" s="10">
        <v>73</v>
      </c>
      <c r="AO416" s="10">
        <v>73</v>
      </c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</row>
    <row r="417" spans="1:68" s="26" customFormat="1" x14ac:dyDescent="0.25">
      <c r="A417" s="35" t="s">
        <v>64</v>
      </c>
      <c r="B417" s="8"/>
      <c r="C417" s="8"/>
      <c r="D417" s="29"/>
      <c r="E417" s="8"/>
      <c r="F417" s="8"/>
      <c r="G417" s="8"/>
      <c r="H417" s="8"/>
      <c r="I417" s="8"/>
      <c r="J417" s="29"/>
      <c r="K417" s="8"/>
      <c r="L417" s="8"/>
      <c r="M417" s="8"/>
      <c r="N417" s="8"/>
      <c r="O417" s="8"/>
      <c r="P417" s="29"/>
      <c r="Q417" s="8"/>
      <c r="R417" s="8"/>
      <c r="S417" s="29"/>
      <c r="T417" s="8"/>
      <c r="U417" s="8"/>
      <c r="V417" s="8"/>
      <c r="W417" s="29"/>
      <c r="X417" s="8"/>
      <c r="Y417" s="8"/>
      <c r="Z417" s="8"/>
      <c r="AA417" s="8"/>
      <c r="AB417" s="8"/>
      <c r="AC417" s="8"/>
      <c r="AD417" s="8"/>
      <c r="AE417" s="8"/>
      <c r="AF417" s="11"/>
      <c r="AG417" s="11"/>
      <c r="AH417" s="11"/>
      <c r="AI417" s="11"/>
      <c r="AJ417" s="11"/>
      <c r="AK417" s="11"/>
      <c r="AL417" s="11"/>
      <c r="AM417" s="11"/>
      <c r="AN417" s="9"/>
      <c r="AO417" s="9"/>
      <c r="AP417" s="9"/>
      <c r="AQ417" s="9"/>
      <c r="AR417" s="9"/>
      <c r="AS417" s="9"/>
      <c r="AT417" s="9"/>
      <c r="AU417" s="9"/>
      <c r="AV417" s="10"/>
      <c r="AW417" s="9"/>
      <c r="AX417" s="9"/>
      <c r="AY417" s="9"/>
      <c r="AZ417" s="9"/>
      <c r="BA417" s="9"/>
      <c r="BB417" s="9"/>
      <c r="BC417" s="9"/>
      <c r="BD417" s="10"/>
      <c r="BE417" s="10"/>
      <c r="BF417" s="10"/>
    </row>
    <row r="418" spans="1:68" s="26" customFormat="1" x14ac:dyDescent="0.25">
      <c r="A418" s="35" t="s">
        <v>60</v>
      </c>
      <c r="B418" s="8"/>
      <c r="C418" s="8"/>
      <c r="D418" s="29"/>
      <c r="E418" s="8"/>
      <c r="F418" s="8"/>
      <c r="G418" s="8"/>
      <c r="H418" s="8"/>
      <c r="I418" s="8"/>
      <c r="J418" s="29"/>
      <c r="K418" s="8"/>
      <c r="L418" s="8"/>
      <c r="M418" s="8"/>
      <c r="N418" s="8"/>
      <c r="O418" s="8"/>
      <c r="P418" s="29"/>
      <c r="Q418" s="8"/>
      <c r="R418" s="8"/>
      <c r="S418" s="29"/>
      <c r="T418" s="8"/>
      <c r="U418" s="8"/>
      <c r="V418" s="8"/>
      <c r="W418" s="29"/>
      <c r="X418" s="8"/>
      <c r="Y418" s="8"/>
      <c r="Z418" s="8"/>
      <c r="AA418" s="8"/>
      <c r="AB418" s="8"/>
      <c r="AC418" s="8"/>
      <c r="AD418" s="8"/>
      <c r="AE418" s="8"/>
      <c r="AF418" s="11"/>
      <c r="AG418" s="11"/>
      <c r="AH418" s="11"/>
      <c r="AI418" s="11"/>
      <c r="AJ418" s="11"/>
      <c r="AK418" s="11"/>
      <c r="AL418" s="11"/>
      <c r="AM418" s="11"/>
      <c r="AN418" s="9"/>
      <c r="AO418" s="9"/>
      <c r="AP418" s="9"/>
      <c r="AQ418" s="9"/>
      <c r="AR418" s="9"/>
      <c r="AS418" s="9"/>
      <c r="AT418" s="9"/>
      <c r="AU418" s="9"/>
      <c r="AV418" s="10"/>
      <c r="AW418" s="9"/>
      <c r="AX418" s="9"/>
      <c r="AY418" s="9"/>
      <c r="AZ418" s="9"/>
      <c r="BA418" s="9"/>
      <c r="BB418" s="9"/>
      <c r="BC418" s="9"/>
      <c r="BD418" s="10"/>
      <c r="BE418" s="10"/>
      <c r="BF418" s="10"/>
    </row>
    <row r="419" spans="1:68" s="29" customFormat="1" x14ac:dyDescent="0.25">
      <c r="A419" s="41" t="s">
        <v>68</v>
      </c>
      <c r="B419" s="38"/>
      <c r="C419" s="38"/>
      <c r="D419" s="36"/>
      <c r="E419" s="38"/>
      <c r="F419" s="38"/>
      <c r="G419" s="38"/>
      <c r="H419" s="38"/>
      <c r="I419" s="38"/>
      <c r="J419" s="36"/>
      <c r="K419" s="38"/>
      <c r="L419" s="38"/>
      <c r="M419" s="38"/>
      <c r="N419" s="38"/>
      <c r="O419" s="38"/>
      <c r="P419" s="36"/>
      <c r="Q419" s="38"/>
      <c r="R419" s="38"/>
      <c r="S419" s="36"/>
      <c r="T419" s="38"/>
      <c r="U419" s="38"/>
      <c r="V419" s="38"/>
      <c r="W419" s="36"/>
      <c r="X419" s="38"/>
      <c r="Y419" s="38"/>
      <c r="Z419" s="38"/>
      <c r="AA419" s="38"/>
      <c r="AB419" s="38"/>
      <c r="AC419" s="38"/>
      <c r="AD419" s="38"/>
      <c r="AE419" s="38"/>
      <c r="AF419" s="38">
        <f t="shared" ref="AF419:AO419" si="71">SUM(AF416:AF418)</f>
        <v>73</v>
      </c>
      <c r="AG419" s="38">
        <f t="shared" si="71"/>
        <v>71</v>
      </c>
      <c r="AH419" s="38">
        <f t="shared" si="71"/>
        <v>72</v>
      </c>
      <c r="AI419" s="38">
        <f t="shared" si="71"/>
        <v>73</v>
      </c>
      <c r="AJ419" s="38">
        <f t="shared" si="71"/>
        <v>74</v>
      </c>
      <c r="AK419" s="38">
        <f t="shared" si="71"/>
        <v>73</v>
      </c>
      <c r="AL419" s="38">
        <f t="shared" si="71"/>
        <v>73</v>
      </c>
      <c r="AM419" s="38">
        <f t="shared" si="71"/>
        <v>73</v>
      </c>
      <c r="AN419" s="38">
        <f t="shared" si="71"/>
        <v>73</v>
      </c>
      <c r="AO419" s="38">
        <f t="shared" si="71"/>
        <v>73</v>
      </c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68"/>
      <c r="BE419" s="68"/>
      <c r="BF419" s="68"/>
    </row>
    <row r="420" spans="1:68" s="26" customFormat="1" x14ac:dyDescent="0.25">
      <c r="A420" s="8" t="s">
        <v>214</v>
      </c>
      <c r="B420" s="8"/>
      <c r="C420" s="8"/>
      <c r="D420" s="29"/>
      <c r="E420" s="8"/>
      <c r="F420" s="8"/>
      <c r="G420" s="8"/>
      <c r="H420" s="9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10"/>
      <c r="BE420" s="10"/>
      <c r="BF420" s="10"/>
    </row>
    <row r="421" spans="1:68" x14ac:dyDescent="0.25">
      <c r="A421" s="1" t="s">
        <v>67</v>
      </c>
      <c r="Z421" s="10">
        <v>7</v>
      </c>
      <c r="AA421" s="10">
        <v>12</v>
      </c>
      <c r="AB421" s="10">
        <v>12</v>
      </c>
      <c r="AC421" s="10">
        <v>13</v>
      </c>
      <c r="AD421" s="10">
        <v>13</v>
      </c>
      <c r="AE421" s="10">
        <v>8</v>
      </c>
    </row>
    <row r="422" spans="1:68" s="26" customFormat="1" x14ac:dyDescent="0.25">
      <c r="A422" s="1" t="s">
        <v>64</v>
      </c>
      <c r="B422" s="8"/>
      <c r="C422" s="8"/>
      <c r="D422" s="29"/>
      <c r="E422" s="8"/>
      <c r="F422" s="8"/>
      <c r="G422" s="8"/>
      <c r="H422" s="9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10"/>
      <c r="BE422" s="10"/>
      <c r="BF422" s="10"/>
    </row>
    <row r="423" spans="1:68" s="26" customFormat="1" x14ac:dyDescent="0.25">
      <c r="A423" s="1" t="s">
        <v>60</v>
      </c>
      <c r="B423" s="8"/>
      <c r="C423" s="8"/>
      <c r="D423" s="29"/>
      <c r="E423" s="8"/>
      <c r="F423" s="8"/>
      <c r="G423" s="8"/>
      <c r="H423" s="9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10"/>
      <c r="BE423" s="10"/>
      <c r="BF423" s="10"/>
    </row>
    <row r="424" spans="1:68" s="29" customFormat="1" x14ac:dyDescent="0.25">
      <c r="A424" s="6" t="s">
        <v>68</v>
      </c>
      <c r="B424" s="38"/>
      <c r="C424" s="38"/>
      <c r="D424" s="36"/>
      <c r="E424" s="38"/>
      <c r="F424" s="38"/>
      <c r="G424" s="38"/>
      <c r="H424" s="38"/>
      <c r="I424" s="38"/>
      <c r="J424" s="36"/>
      <c r="K424" s="38"/>
      <c r="L424" s="38"/>
      <c r="M424" s="38"/>
      <c r="N424" s="38"/>
      <c r="O424" s="38"/>
      <c r="P424" s="36"/>
      <c r="Q424" s="38"/>
      <c r="R424" s="38"/>
      <c r="S424" s="36"/>
      <c r="T424" s="38"/>
      <c r="U424" s="38"/>
      <c r="V424" s="38"/>
      <c r="W424" s="36"/>
      <c r="X424" s="38"/>
      <c r="Y424" s="38"/>
      <c r="Z424" s="38">
        <f t="shared" ref="Z424:AE424" si="72">SUM(Z421:Z423)</f>
        <v>7</v>
      </c>
      <c r="AA424" s="38">
        <f t="shared" si="72"/>
        <v>12</v>
      </c>
      <c r="AB424" s="38">
        <f t="shared" si="72"/>
        <v>12</v>
      </c>
      <c r="AC424" s="38">
        <f t="shared" si="72"/>
        <v>13</v>
      </c>
      <c r="AD424" s="38">
        <f t="shared" si="72"/>
        <v>13</v>
      </c>
      <c r="AE424" s="38">
        <f t="shared" si="72"/>
        <v>8</v>
      </c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68"/>
      <c r="BE424" s="68"/>
      <c r="BF424" s="68"/>
    </row>
    <row r="425" spans="1:68" s="26" customFormat="1" x14ac:dyDescent="0.25">
      <c r="A425" s="8" t="s">
        <v>55</v>
      </c>
      <c r="B425" s="8"/>
      <c r="C425" s="8"/>
      <c r="D425" s="29"/>
      <c r="E425" s="8"/>
      <c r="F425" s="8"/>
      <c r="G425" s="8"/>
      <c r="H425" s="9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10"/>
      <c r="BE425" s="10"/>
      <c r="BF425" s="10"/>
    </row>
    <row r="426" spans="1:68" s="26" customFormat="1" x14ac:dyDescent="0.25">
      <c r="A426" s="1" t="s">
        <v>67</v>
      </c>
      <c r="B426" s="8"/>
      <c r="C426" s="8"/>
      <c r="D426" s="29"/>
      <c r="E426" s="8"/>
      <c r="F426" s="8"/>
      <c r="G426" s="8"/>
      <c r="H426" s="8"/>
      <c r="I426" s="8"/>
      <c r="J426" s="29"/>
      <c r="K426" s="8"/>
      <c r="L426" s="8"/>
      <c r="M426" s="8"/>
      <c r="N426" s="8"/>
      <c r="O426" s="8"/>
      <c r="P426" s="29"/>
      <c r="Q426" s="8"/>
      <c r="R426" s="8"/>
      <c r="S426" s="29"/>
      <c r="T426" s="8"/>
      <c r="U426" s="8"/>
      <c r="V426" s="8"/>
      <c r="W426" s="29"/>
      <c r="X426" s="8"/>
      <c r="Y426" s="8"/>
      <c r="Z426" s="8"/>
      <c r="AA426" s="8"/>
      <c r="AB426" s="8"/>
      <c r="AC426" s="10">
        <v>9</v>
      </c>
      <c r="AD426" s="10">
        <v>14</v>
      </c>
      <c r="AE426" s="10">
        <v>20</v>
      </c>
      <c r="AF426" s="9">
        <v>23</v>
      </c>
      <c r="AG426" s="9">
        <v>25</v>
      </c>
      <c r="AH426" s="9">
        <v>28</v>
      </c>
      <c r="AI426" s="9">
        <v>31</v>
      </c>
      <c r="AJ426" s="9">
        <v>34</v>
      </c>
      <c r="AK426" s="9">
        <v>34</v>
      </c>
      <c r="AL426" s="9">
        <v>34</v>
      </c>
      <c r="AM426" s="9">
        <v>34</v>
      </c>
      <c r="AN426" s="9">
        <v>34</v>
      </c>
      <c r="AO426" s="9">
        <v>34</v>
      </c>
      <c r="AP426" s="9">
        <v>34</v>
      </c>
      <c r="AQ426" s="9">
        <v>34</v>
      </c>
      <c r="AR426" s="9">
        <v>34</v>
      </c>
      <c r="AS426" s="9">
        <v>34</v>
      </c>
      <c r="AT426" s="9">
        <v>34</v>
      </c>
      <c r="AU426" s="9">
        <v>33</v>
      </c>
      <c r="AV426" s="10">
        <v>32</v>
      </c>
      <c r="AW426" s="9">
        <v>32</v>
      </c>
      <c r="AX426" s="9">
        <v>32</v>
      </c>
      <c r="AY426" s="9">
        <v>32</v>
      </c>
      <c r="AZ426" s="9">
        <v>32</v>
      </c>
      <c r="BA426" s="9">
        <v>32</v>
      </c>
      <c r="BB426" s="9">
        <v>31</v>
      </c>
      <c r="BC426" s="9">
        <v>32</v>
      </c>
      <c r="BD426" s="10">
        <v>32</v>
      </c>
      <c r="BE426" s="10">
        <v>32</v>
      </c>
      <c r="BF426" s="10">
        <v>32</v>
      </c>
      <c r="BG426" s="26">
        <v>32</v>
      </c>
      <c r="BH426" s="26">
        <v>32</v>
      </c>
      <c r="BI426" s="26">
        <v>32</v>
      </c>
      <c r="BJ426" s="26">
        <v>31</v>
      </c>
      <c r="BK426" s="26">
        <v>32</v>
      </c>
      <c r="BL426" s="26">
        <v>32</v>
      </c>
      <c r="BM426" s="26">
        <v>31</v>
      </c>
      <c r="BN426" s="26">
        <v>31</v>
      </c>
      <c r="BO426" s="26">
        <v>28</v>
      </c>
      <c r="BP426" s="26">
        <f>16+4+11</f>
        <v>31</v>
      </c>
    </row>
    <row r="427" spans="1:68" s="26" customFormat="1" x14ac:dyDescent="0.25">
      <c r="A427" s="1" t="s">
        <v>64</v>
      </c>
      <c r="B427" s="8"/>
      <c r="C427" s="8"/>
      <c r="D427" s="29"/>
      <c r="E427" s="8"/>
      <c r="F427" s="8"/>
      <c r="G427" s="8"/>
      <c r="H427" s="8"/>
      <c r="I427" s="8"/>
      <c r="J427" s="29"/>
      <c r="K427" s="8"/>
      <c r="L427" s="8"/>
      <c r="M427" s="8"/>
      <c r="N427" s="8"/>
      <c r="O427" s="8"/>
      <c r="P427" s="29"/>
      <c r="Q427" s="8"/>
      <c r="R427" s="8"/>
      <c r="S427" s="29"/>
      <c r="T427" s="8"/>
      <c r="U427" s="8"/>
      <c r="V427" s="8"/>
      <c r="W427" s="29"/>
      <c r="X427" s="8"/>
      <c r="Y427" s="8"/>
      <c r="Z427" s="8"/>
      <c r="AA427" s="8"/>
      <c r="AB427" s="8"/>
      <c r="AC427" s="10"/>
      <c r="AD427" s="10"/>
      <c r="AE427" s="10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10"/>
      <c r="AW427" s="9"/>
      <c r="AX427" s="9"/>
      <c r="AY427" s="9"/>
      <c r="AZ427" s="9"/>
      <c r="BA427" s="9"/>
      <c r="BB427" s="9"/>
      <c r="BC427" s="9"/>
      <c r="BD427" s="10"/>
      <c r="BE427" s="10"/>
      <c r="BF427" s="10"/>
    </row>
    <row r="428" spans="1:68" s="26" customFormat="1" x14ac:dyDescent="0.25">
      <c r="A428" s="1" t="s">
        <v>60</v>
      </c>
      <c r="B428" s="8"/>
      <c r="C428" s="8"/>
      <c r="D428" s="29"/>
      <c r="E428" s="8"/>
      <c r="F428" s="8"/>
      <c r="G428" s="8"/>
      <c r="H428" s="8"/>
      <c r="I428" s="8"/>
      <c r="J428" s="29"/>
      <c r="K428" s="8"/>
      <c r="L428" s="8"/>
      <c r="M428" s="8"/>
      <c r="N428" s="8"/>
      <c r="O428" s="8"/>
      <c r="P428" s="29"/>
      <c r="Q428" s="8"/>
      <c r="R428" s="8"/>
      <c r="S428" s="29"/>
      <c r="T428" s="8"/>
      <c r="U428" s="8"/>
      <c r="V428" s="8"/>
      <c r="W428" s="29"/>
      <c r="X428" s="8"/>
      <c r="Y428" s="8"/>
      <c r="Z428" s="8"/>
      <c r="AA428" s="8"/>
      <c r="AB428" s="8"/>
      <c r="AC428" s="10"/>
      <c r="AD428" s="10"/>
      <c r="AE428" s="10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10"/>
      <c r="AW428" s="9"/>
      <c r="AX428" s="9"/>
      <c r="AY428" s="9"/>
      <c r="AZ428" s="9"/>
      <c r="BA428" s="9"/>
      <c r="BB428" s="9"/>
      <c r="BC428" s="9"/>
      <c r="BD428" s="10"/>
      <c r="BE428" s="10"/>
      <c r="BF428" s="10"/>
    </row>
    <row r="429" spans="1:68" s="29" customFormat="1" x14ac:dyDescent="0.25">
      <c r="A429" s="6" t="s">
        <v>68</v>
      </c>
      <c r="B429" s="38"/>
      <c r="C429" s="38"/>
      <c r="D429" s="36"/>
      <c r="E429" s="38"/>
      <c r="F429" s="38"/>
      <c r="G429" s="38"/>
      <c r="H429" s="38"/>
      <c r="I429" s="38"/>
      <c r="J429" s="36"/>
      <c r="K429" s="38"/>
      <c r="L429" s="38"/>
      <c r="M429" s="38"/>
      <c r="N429" s="38"/>
      <c r="O429" s="38"/>
      <c r="P429" s="36"/>
      <c r="Q429" s="38"/>
      <c r="R429" s="38"/>
      <c r="S429" s="36"/>
      <c r="T429" s="38"/>
      <c r="U429" s="38"/>
      <c r="V429" s="38"/>
      <c r="W429" s="36"/>
      <c r="X429" s="38"/>
      <c r="Y429" s="38"/>
      <c r="Z429" s="38"/>
      <c r="AA429" s="38"/>
      <c r="AB429" s="38"/>
      <c r="AC429" s="38">
        <f t="shared" ref="AC429:BJ429" si="73">SUM(AC426:AC428)</f>
        <v>9</v>
      </c>
      <c r="AD429" s="38">
        <f t="shared" si="73"/>
        <v>14</v>
      </c>
      <c r="AE429" s="38">
        <f t="shared" si="73"/>
        <v>20</v>
      </c>
      <c r="AF429" s="38">
        <f t="shared" si="73"/>
        <v>23</v>
      </c>
      <c r="AG429" s="38">
        <f t="shared" si="73"/>
        <v>25</v>
      </c>
      <c r="AH429" s="38">
        <f t="shared" si="73"/>
        <v>28</v>
      </c>
      <c r="AI429" s="38">
        <f t="shared" si="73"/>
        <v>31</v>
      </c>
      <c r="AJ429" s="38">
        <f t="shared" si="73"/>
        <v>34</v>
      </c>
      <c r="AK429" s="38">
        <f t="shared" si="73"/>
        <v>34</v>
      </c>
      <c r="AL429" s="38">
        <f t="shared" si="73"/>
        <v>34</v>
      </c>
      <c r="AM429" s="38">
        <f t="shared" si="73"/>
        <v>34</v>
      </c>
      <c r="AN429" s="38">
        <f t="shared" si="73"/>
        <v>34</v>
      </c>
      <c r="AO429" s="38">
        <f t="shared" si="73"/>
        <v>34</v>
      </c>
      <c r="AP429" s="38">
        <f t="shared" si="73"/>
        <v>34</v>
      </c>
      <c r="AQ429" s="38">
        <f t="shared" si="73"/>
        <v>34</v>
      </c>
      <c r="AR429" s="38">
        <f t="shared" si="73"/>
        <v>34</v>
      </c>
      <c r="AS429" s="38">
        <f t="shared" si="73"/>
        <v>34</v>
      </c>
      <c r="AT429" s="38">
        <f t="shared" si="73"/>
        <v>34</v>
      </c>
      <c r="AU429" s="38">
        <f t="shared" si="73"/>
        <v>33</v>
      </c>
      <c r="AV429" s="38">
        <f t="shared" si="73"/>
        <v>32</v>
      </c>
      <c r="AW429" s="38">
        <f t="shared" si="73"/>
        <v>32</v>
      </c>
      <c r="AX429" s="38">
        <f t="shared" si="73"/>
        <v>32</v>
      </c>
      <c r="AY429" s="38">
        <f t="shared" si="73"/>
        <v>32</v>
      </c>
      <c r="AZ429" s="38">
        <f t="shared" si="73"/>
        <v>32</v>
      </c>
      <c r="BA429" s="38">
        <f t="shared" si="73"/>
        <v>32</v>
      </c>
      <c r="BB429" s="38">
        <f t="shared" si="73"/>
        <v>31</v>
      </c>
      <c r="BC429" s="38">
        <f t="shared" si="73"/>
        <v>32</v>
      </c>
      <c r="BD429" s="38">
        <f t="shared" si="73"/>
        <v>32</v>
      </c>
      <c r="BE429" s="38">
        <f t="shared" si="73"/>
        <v>32</v>
      </c>
      <c r="BF429" s="38">
        <f t="shared" si="73"/>
        <v>32</v>
      </c>
      <c r="BG429" s="38">
        <f t="shared" si="73"/>
        <v>32</v>
      </c>
      <c r="BH429" s="38">
        <f t="shared" si="73"/>
        <v>32</v>
      </c>
      <c r="BI429" s="38">
        <f t="shared" si="73"/>
        <v>32</v>
      </c>
      <c r="BJ429" s="38">
        <f t="shared" si="73"/>
        <v>31</v>
      </c>
      <c r="BK429" s="78">
        <v>32</v>
      </c>
      <c r="BL429" s="78">
        <v>32</v>
      </c>
      <c r="BM429" s="78">
        <v>31</v>
      </c>
      <c r="BN429" s="78">
        <v>31</v>
      </c>
      <c r="BO429" s="78">
        <v>28</v>
      </c>
      <c r="BP429" s="78">
        <v>31</v>
      </c>
    </row>
    <row r="430" spans="1:68" s="26" customFormat="1" x14ac:dyDescent="0.25">
      <c r="A430" s="8" t="s">
        <v>56</v>
      </c>
      <c r="B430" s="8"/>
      <c r="C430" s="8"/>
      <c r="D430" s="29"/>
      <c r="E430" s="8"/>
      <c r="F430" s="8"/>
      <c r="G430" s="8"/>
      <c r="H430" s="8"/>
      <c r="I430" s="8"/>
      <c r="J430" s="29"/>
      <c r="K430" s="8"/>
      <c r="L430" s="8"/>
      <c r="M430" s="8"/>
      <c r="N430" s="8"/>
      <c r="O430" s="8"/>
      <c r="P430" s="29"/>
      <c r="Q430" s="8"/>
      <c r="R430" s="8"/>
      <c r="S430" s="29"/>
      <c r="T430" s="8"/>
      <c r="U430" s="8"/>
      <c r="V430" s="8"/>
      <c r="W430" s="29"/>
      <c r="X430" s="8"/>
      <c r="Y430" s="8"/>
      <c r="Z430" s="8"/>
      <c r="AA430" s="8"/>
      <c r="AB430" s="8"/>
      <c r="AC430" s="10"/>
      <c r="AD430" s="10"/>
      <c r="AE430" s="10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10"/>
      <c r="AW430" s="9"/>
      <c r="AX430" s="9"/>
      <c r="AY430" s="9"/>
      <c r="AZ430" s="9"/>
      <c r="BA430" s="9"/>
      <c r="BB430" s="9"/>
      <c r="BC430" s="9"/>
      <c r="BD430" s="10"/>
      <c r="BE430" s="10"/>
      <c r="BF430" s="10"/>
    </row>
    <row r="431" spans="1:68" s="26" customFormat="1" x14ac:dyDescent="0.25">
      <c r="A431" s="1" t="s">
        <v>67</v>
      </c>
      <c r="B431" s="8"/>
      <c r="C431" s="8"/>
      <c r="D431" s="29"/>
      <c r="E431" s="8"/>
      <c r="F431" s="8"/>
      <c r="G431" s="8"/>
      <c r="H431" s="8"/>
      <c r="I431" s="8"/>
      <c r="J431" s="29"/>
      <c r="K431" s="8"/>
      <c r="L431" s="8"/>
      <c r="M431" s="8"/>
      <c r="N431" s="8"/>
      <c r="O431" s="8"/>
      <c r="P431" s="29"/>
      <c r="Q431" s="8"/>
      <c r="R431" s="8"/>
      <c r="S431" s="29"/>
      <c r="T431" s="8"/>
      <c r="U431" s="8"/>
      <c r="V431" s="8"/>
      <c r="W431" s="29"/>
      <c r="X431" s="8"/>
      <c r="Y431" s="8"/>
      <c r="Z431" s="8"/>
      <c r="AA431" s="10">
        <v>3</v>
      </c>
      <c r="AB431" s="10">
        <v>4</v>
      </c>
      <c r="AC431" s="10">
        <v>4</v>
      </c>
      <c r="AD431" s="10">
        <v>4</v>
      </c>
      <c r="AE431" s="10">
        <v>4</v>
      </c>
      <c r="AF431" s="9">
        <v>4</v>
      </c>
      <c r="AG431" s="9">
        <v>4</v>
      </c>
      <c r="AH431" s="9">
        <v>4</v>
      </c>
      <c r="AI431" s="9">
        <v>4</v>
      </c>
      <c r="AJ431" s="9">
        <v>4</v>
      </c>
      <c r="AK431" s="9">
        <v>4</v>
      </c>
      <c r="AL431" s="9">
        <v>4</v>
      </c>
      <c r="AM431" s="9">
        <v>4</v>
      </c>
      <c r="AN431" s="9">
        <v>4</v>
      </c>
      <c r="AO431" s="9">
        <v>4</v>
      </c>
      <c r="AP431" s="9">
        <v>4</v>
      </c>
      <c r="AQ431" s="9">
        <v>4</v>
      </c>
      <c r="AR431" s="9">
        <v>4</v>
      </c>
      <c r="AS431" s="9">
        <v>4</v>
      </c>
      <c r="AT431" s="9">
        <v>4</v>
      </c>
      <c r="AU431" s="9">
        <v>4</v>
      </c>
      <c r="AV431" s="10">
        <v>4</v>
      </c>
      <c r="AW431" s="9">
        <v>4</v>
      </c>
      <c r="AX431" s="9">
        <v>4</v>
      </c>
      <c r="AY431" s="9">
        <v>4</v>
      </c>
      <c r="AZ431" s="9">
        <v>4</v>
      </c>
      <c r="BA431" s="9">
        <v>4</v>
      </c>
      <c r="BB431" s="9">
        <v>4</v>
      </c>
      <c r="BC431" s="9">
        <v>4</v>
      </c>
      <c r="BD431" s="10">
        <v>4</v>
      </c>
      <c r="BE431" s="10">
        <v>4</v>
      </c>
      <c r="BF431" s="10">
        <v>4</v>
      </c>
      <c r="BG431" s="10">
        <v>4</v>
      </c>
      <c r="BH431" s="10">
        <v>4</v>
      </c>
      <c r="BI431" s="26">
        <v>4</v>
      </c>
      <c r="BJ431" s="26">
        <v>4</v>
      </c>
      <c r="BK431" s="26">
        <v>4</v>
      </c>
      <c r="BL431" s="26">
        <v>4</v>
      </c>
      <c r="BM431" s="26">
        <v>4</v>
      </c>
      <c r="BN431" s="26">
        <v>4</v>
      </c>
      <c r="BO431" s="26">
        <v>4</v>
      </c>
      <c r="BP431" s="26">
        <v>4</v>
      </c>
    </row>
    <row r="432" spans="1:68" s="26" customFormat="1" x14ac:dyDescent="0.25">
      <c r="A432" s="1" t="s">
        <v>64</v>
      </c>
      <c r="B432" s="8"/>
      <c r="C432" s="8"/>
      <c r="D432" s="29"/>
      <c r="E432" s="8"/>
      <c r="F432" s="8"/>
      <c r="G432" s="8"/>
      <c r="H432" s="8"/>
      <c r="I432" s="8"/>
      <c r="J432" s="29"/>
      <c r="K432" s="8"/>
      <c r="L432" s="8"/>
      <c r="M432" s="8"/>
      <c r="N432" s="8"/>
      <c r="O432" s="8"/>
      <c r="P432" s="29"/>
      <c r="Q432" s="8"/>
      <c r="R432" s="8"/>
      <c r="S432" s="29"/>
      <c r="T432" s="8"/>
      <c r="U432" s="8"/>
      <c r="V432" s="8"/>
      <c r="W432" s="29"/>
      <c r="X432" s="8"/>
      <c r="Y432" s="8"/>
      <c r="Z432" s="8"/>
      <c r="AA432" s="10"/>
      <c r="AB432" s="10"/>
      <c r="AC432" s="10"/>
      <c r="AD432" s="10"/>
      <c r="AE432" s="10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10"/>
      <c r="AW432" s="9"/>
      <c r="AX432" s="9"/>
      <c r="AY432" s="9"/>
      <c r="AZ432" s="9"/>
      <c r="BA432" s="9"/>
      <c r="BB432" s="9"/>
      <c r="BC432" s="9"/>
      <c r="BD432" s="10"/>
      <c r="BE432" s="10"/>
      <c r="BF432" s="10"/>
    </row>
    <row r="433" spans="1:68" s="26" customFormat="1" x14ac:dyDescent="0.25">
      <c r="A433" s="1" t="s">
        <v>60</v>
      </c>
      <c r="B433" s="8"/>
      <c r="C433" s="8"/>
      <c r="D433" s="29"/>
      <c r="E433" s="8"/>
      <c r="F433" s="8"/>
      <c r="G433" s="8"/>
      <c r="H433" s="8"/>
      <c r="I433" s="8"/>
      <c r="J433" s="29"/>
      <c r="K433" s="8"/>
      <c r="L433" s="8"/>
      <c r="M433" s="8"/>
      <c r="N433" s="8"/>
      <c r="O433" s="8"/>
      <c r="P433" s="29"/>
      <c r="Q433" s="8"/>
      <c r="R433" s="8"/>
      <c r="S433" s="29"/>
      <c r="T433" s="8"/>
      <c r="U433" s="8"/>
      <c r="V433" s="8"/>
      <c r="W433" s="29"/>
      <c r="X433" s="8"/>
      <c r="Y433" s="8"/>
      <c r="Z433" s="8"/>
      <c r="AA433" s="10"/>
      <c r="AB433" s="10"/>
      <c r="AC433" s="10"/>
      <c r="AD433" s="10"/>
      <c r="AE433" s="10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10"/>
      <c r="AW433" s="9"/>
      <c r="AX433" s="9"/>
      <c r="AY433" s="9"/>
      <c r="AZ433" s="9"/>
      <c r="BA433" s="9"/>
      <c r="BB433" s="9"/>
      <c r="BC433" s="9"/>
      <c r="BD433" s="10"/>
      <c r="BE433" s="10"/>
      <c r="BF433" s="10"/>
    </row>
    <row r="434" spans="1:68" s="29" customFormat="1" x14ac:dyDescent="0.25">
      <c r="A434" s="6" t="s">
        <v>68</v>
      </c>
      <c r="B434" s="38"/>
      <c r="C434" s="38"/>
      <c r="D434" s="36"/>
      <c r="E434" s="38"/>
      <c r="F434" s="38"/>
      <c r="G434" s="38"/>
      <c r="H434" s="38"/>
      <c r="I434" s="38"/>
      <c r="J434" s="36"/>
      <c r="K434" s="38"/>
      <c r="L434" s="38"/>
      <c r="M434" s="38"/>
      <c r="N434" s="38"/>
      <c r="O434" s="38"/>
      <c r="P434" s="36"/>
      <c r="Q434" s="38"/>
      <c r="R434" s="38"/>
      <c r="S434" s="36"/>
      <c r="T434" s="38"/>
      <c r="U434" s="38"/>
      <c r="V434" s="38"/>
      <c r="W434" s="36"/>
      <c r="X434" s="38"/>
      <c r="Y434" s="38"/>
      <c r="Z434" s="38"/>
      <c r="AA434" s="38">
        <f t="shared" ref="AA434:BJ434" si="74">SUM(AA431:AA433)</f>
        <v>3</v>
      </c>
      <c r="AB434" s="38">
        <f t="shared" si="74"/>
        <v>4</v>
      </c>
      <c r="AC434" s="38">
        <f t="shared" si="74"/>
        <v>4</v>
      </c>
      <c r="AD434" s="38">
        <f t="shared" si="74"/>
        <v>4</v>
      </c>
      <c r="AE434" s="38">
        <f t="shared" si="74"/>
        <v>4</v>
      </c>
      <c r="AF434" s="38">
        <f t="shared" si="74"/>
        <v>4</v>
      </c>
      <c r="AG434" s="38">
        <f t="shared" si="74"/>
        <v>4</v>
      </c>
      <c r="AH434" s="38">
        <f t="shared" si="74"/>
        <v>4</v>
      </c>
      <c r="AI434" s="38">
        <f t="shared" si="74"/>
        <v>4</v>
      </c>
      <c r="AJ434" s="38">
        <f t="shared" si="74"/>
        <v>4</v>
      </c>
      <c r="AK434" s="38">
        <f t="shared" si="74"/>
        <v>4</v>
      </c>
      <c r="AL434" s="38">
        <f t="shared" si="74"/>
        <v>4</v>
      </c>
      <c r="AM434" s="38">
        <f t="shared" si="74"/>
        <v>4</v>
      </c>
      <c r="AN434" s="38">
        <f t="shared" si="74"/>
        <v>4</v>
      </c>
      <c r="AO434" s="38">
        <f t="shared" si="74"/>
        <v>4</v>
      </c>
      <c r="AP434" s="38">
        <f t="shared" si="74"/>
        <v>4</v>
      </c>
      <c r="AQ434" s="38">
        <f t="shared" si="74"/>
        <v>4</v>
      </c>
      <c r="AR434" s="38">
        <f t="shared" si="74"/>
        <v>4</v>
      </c>
      <c r="AS434" s="38">
        <f t="shared" si="74"/>
        <v>4</v>
      </c>
      <c r="AT434" s="38">
        <f t="shared" si="74"/>
        <v>4</v>
      </c>
      <c r="AU434" s="38">
        <f t="shared" si="74"/>
        <v>4</v>
      </c>
      <c r="AV434" s="38">
        <f t="shared" si="74"/>
        <v>4</v>
      </c>
      <c r="AW434" s="38">
        <f t="shared" si="74"/>
        <v>4</v>
      </c>
      <c r="AX434" s="38">
        <f t="shared" si="74"/>
        <v>4</v>
      </c>
      <c r="AY434" s="38">
        <f t="shared" si="74"/>
        <v>4</v>
      </c>
      <c r="AZ434" s="38">
        <f t="shared" si="74"/>
        <v>4</v>
      </c>
      <c r="BA434" s="38">
        <f t="shared" si="74"/>
        <v>4</v>
      </c>
      <c r="BB434" s="38">
        <f t="shared" si="74"/>
        <v>4</v>
      </c>
      <c r="BC434" s="38">
        <f t="shared" si="74"/>
        <v>4</v>
      </c>
      <c r="BD434" s="38">
        <f t="shared" si="74"/>
        <v>4</v>
      </c>
      <c r="BE434" s="38">
        <f t="shared" si="74"/>
        <v>4</v>
      </c>
      <c r="BF434" s="38">
        <f t="shared" si="74"/>
        <v>4</v>
      </c>
      <c r="BG434" s="38">
        <f t="shared" si="74"/>
        <v>4</v>
      </c>
      <c r="BH434" s="38">
        <f t="shared" si="74"/>
        <v>4</v>
      </c>
      <c r="BI434" s="38">
        <f t="shared" si="74"/>
        <v>4</v>
      </c>
      <c r="BJ434" s="38">
        <f t="shared" si="74"/>
        <v>4</v>
      </c>
      <c r="BK434" s="78">
        <v>4</v>
      </c>
      <c r="BL434" s="78">
        <v>4</v>
      </c>
      <c r="BM434" s="78">
        <v>4</v>
      </c>
      <c r="BN434" s="78">
        <v>4</v>
      </c>
      <c r="BO434" s="78">
        <v>4</v>
      </c>
      <c r="BP434" s="78">
        <v>4</v>
      </c>
    </row>
    <row r="435" spans="1:68" s="26" customFormat="1" x14ac:dyDescent="0.25">
      <c r="A435" s="8" t="s">
        <v>115</v>
      </c>
      <c r="B435" s="8"/>
      <c r="C435" s="8"/>
      <c r="D435" s="29"/>
      <c r="E435" s="8"/>
      <c r="F435" s="8"/>
      <c r="G435" s="8"/>
      <c r="H435" s="9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1"/>
      <c r="AG435" s="11"/>
      <c r="AH435" s="11"/>
      <c r="AI435" s="11"/>
      <c r="AJ435" s="11"/>
      <c r="AK435" s="11"/>
      <c r="AL435" s="11"/>
      <c r="AM435" s="11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10"/>
      <c r="BE435" s="10"/>
      <c r="BF435" s="10"/>
    </row>
    <row r="436" spans="1:68" s="26" customFormat="1" x14ac:dyDescent="0.25">
      <c r="A436" s="1" t="s">
        <v>67</v>
      </c>
      <c r="B436" s="8"/>
      <c r="C436" s="8"/>
      <c r="D436" s="29"/>
      <c r="E436" s="8"/>
      <c r="F436" s="8"/>
      <c r="G436" s="8"/>
      <c r="H436" s="8"/>
      <c r="I436" s="8"/>
      <c r="J436" s="29"/>
      <c r="K436" s="8"/>
      <c r="L436" s="8"/>
      <c r="M436" s="8"/>
      <c r="N436" s="8"/>
      <c r="O436" s="8"/>
      <c r="P436" s="29"/>
      <c r="Q436" s="8"/>
      <c r="R436" s="8"/>
      <c r="S436" s="29"/>
      <c r="T436" s="8"/>
      <c r="U436" s="8"/>
      <c r="V436" s="8"/>
      <c r="W436" s="29"/>
      <c r="X436" s="8"/>
      <c r="Y436" s="8"/>
      <c r="Z436" s="8"/>
      <c r="AA436" s="8"/>
      <c r="AB436" s="8"/>
      <c r="AC436" s="8"/>
      <c r="AD436" s="8"/>
      <c r="AE436" s="8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>
        <v>2</v>
      </c>
      <c r="AT436" s="9">
        <v>0</v>
      </c>
      <c r="AU436" s="9">
        <v>0</v>
      </c>
      <c r="AV436" s="10">
        <v>1</v>
      </c>
      <c r="AW436" s="9">
        <v>2</v>
      </c>
      <c r="AX436" s="9">
        <v>5</v>
      </c>
      <c r="AY436" s="9">
        <v>5</v>
      </c>
      <c r="AZ436" s="9">
        <v>8</v>
      </c>
      <c r="BA436" s="9">
        <v>11</v>
      </c>
      <c r="BB436" s="9">
        <v>14</v>
      </c>
      <c r="BC436" s="9">
        <v>16</v>
      </c>
      <c r="BD436" s="10"/>
      <c r="BE436" s="10"/>
      <c r="BF436" s="10"/>
      <c r="BG436" s="10"/>
      <c r="BH436" s="10"/>
      <c r="BI436" s="10"/>
    </row>
    <row r="437" spans="1:68" s="26" customFormat="1" x14ac:dyDescent="0.25">
      <c r="A437" s="1" t="s">
        <v>64</v>
      </c>
      <c r="B437" s="8"/>
      <c r="C437" s="8"/>
      <c r="D437" s="29"/>
      <c r="E437" s="8"/>
      <c r="F437" s="8"/>
      <c r="G437" s="8"/>
      <c r="H437" s="8"/>
      <c r="I437" s="8"/>
      <c r="J437" s="29"/>
      <c r="K437" s="8"/>
      <c r="L437" s="8"/>
      <c r="M437" s="8"/>
      <c r="N437" s="8"/>
      <c r="O437" s="8"/>
      <c r="P437" s="29"/>
      <c r="Q437" s="8"/>
      <c r="R437" s="8"/>
      <c r="S437" s="29"/>
      <c r="T437" s="8"/>
      <c r="U437" s="8"/>
      <c r="V437" s="8"/>
      <c r="W437" s="29"/>
      <c r="X437" s="8"/>
      <c r="Y437" s="8"/>
      <c r="Z437" s="8"/>
      <c r="AA437" s="8"/>
      <c r="AB437" s="8"/>
      <c r="AC437" s="8"/>
      <c r="AD437" s="8"/>
      <c r="AE437" s="8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10"/>
      <c r="AW437" s="9"/>
      <c r="AX437" s="9"/>
      <c r="AY437" s="9"/>
      <c r="AZ437" s="9"/>
      <c r="BA437" s="9"/>
      <c r="BB437" s="9"/>
      <c r="BC437" s="9"/>
      <c r="BD437" s="10"/>
      <c r="BE437" s="10"/>
      <c r="BF437" s="10"/>
    </row>
    <row r="438" spans="1:68" s="26" customFormat="1" x14ac:dyDescent="0.25">
      <c r="A438" s="1" t="s">
        <v>60</v>
      </c>
      <c r="B438" s="8"/>
      <c r="C438" s="8"/>
      <c r="D438" s="29"/>
      <c r="E438" s="8"/>
      <c r="F438" s="8"/>
      <c r="G438" s="8"/>
      <c r="H438" s="8"/>
      <c r="I438" s="8"/>
      <c r="J438" s="29"/>
      <c r="K438" s="8"/>
      <c r="L438" s="8"/>
      <c r="M438" s="8"/>
      <c r="N438" s="8"/>
      <c r="O438" s="8"/>
      <c r="P438" s="29"/>
      <c r="Q438" s="8"/>
      <c r="R438" s="8"/>
      <c r="S438" s="29"/>
      <c r="T438" s="8"/>
      <c r="U438" s="8"/>
      <c r="V438" s="8"/>
      <c r="W438" s="29"/>
      <c r="X438" s="8"/>
      <c r="Y438" s="8"/>
      <c r="Z438" s="8"/>
      <c r="AA438" s="8"/>
      <c r="AB438" s="8"/>
      <c r="AC438" s="8"/>
      <c r="AD438" s="8"/>
      <c r="AE438" s="8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10"/>
      <c r="AW438" s="9"/>
      <c r="AX438" s="9"/>
      <c r="AY438" s="9"/>
      <c r="AZ438" s="9"/>
      <c r="BA438" s="9"/>
      <c r="BB438" s="9"/>
      <c r="BC438" s="9"/>
      <c r="BD438" s="53">
        <v>17</v>
      </c>
      <c r="BE438" s="53">
        <v>18</v>
      </c>
      <c r="BF438" s="53">
        <v>18</v>
      </c>
      <c r="BG438" s="53">
        <v>18</v>
      </c>
      <c r="BH438" s="53">
        <v>18</v>
      </c>
      <c r="BI438" s="53">
        <v>18</v>
      </c>
      <c r="BJ438" s="53">
        <v>18</v>
      </c>
      <c r="BK438" s="53">
        <v>18</v>
      </c>
      <c r="BL438" s="53">
        <v>18</v>
      </c>
      <c r="BM438" s="53">
        <v>17</v>
      </c>
      <c r="BN438" s="53">
        <v>17</v>
      </c>
      <c r="BO438" s="53">
        <v>16</v>
      </c>
      <c r="BP438" s="53">
        <v>16</v>
      </c>
    </row>
    <row r="439" spans="1:68" s="29" customFormat="1" x14ac:dyDescent="0.25">
      <c r="A439" s="6" t="s">
        <v>68</v>
      </c>
      <c r="B439" s="38"/>
      <c r="C439" s="38"/>
      <c r="D439" s="36"/>
      <c r="E439" s="38"/>
      <c r="F439" s="38"/>
      <c r="G439" s="38"/>
      <c r="H439" s="38"/>
      <c r="I439" s="38"/>
      <c r="J439" s="36"/>
      <c r="K439" s="38"/>
      <c r="L439" s="38"/>
      <c r="M439" s="38"/>
      <c r="N439" s="38"/>
      <c r="O439" s="38"/>
      <c r="P439" s="36"/>
      <c r="Q439" s="38"/>
      <c r="R439" s="38"/>
      <c r="S439" s="36"/>
      <c r="T439" s="38"/>
      <c r="U439" s="38"/>
      <c r="V439" s="38"/>
      <c r="W439" s="36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>
        <f t="shared" ref="AS439:BJ439" si="75">SUM(AS436:AS438)</f>
        <v>2</v>
      </c>
      <c r="AT439" s="38">
        <f t="shared" si="75"/>
        <v>0</v>
      </c>
      <c r="AU439" s="38">
        <f t="shared" si="75"/>
        <v>0</v>
      </c>
      <c r="AV439" s="38">
        <f t="shared" si="75"/>
        <v>1</v>
      </c>
      <c r="AW439" s="38">
        <f t="shared" si="75"/>
        <v>2</v>
      </c>
      <c r="AX439" s="38">
        <f t="shared" si="75"/>
        <v>5</v>
      </c>
      <c r="AY439" s="38">
        <f t="shared" si="75"/>
        <v>5</v>
      </c>
      <c r="AZ439" s="38">
        <f t="shared" si="75"/>
        <v>8</v>
      </c>
      <c r="BA439" s="38">
        <f t="shared" si="75"/>
        <v>11</v>
      </c>
      <c r="BB439" s="38">
        <f t="shared" si="75"/>
        <v>14</v>
      </c>
      <c r="BC439" s="38">
        <f t="shared" si="75"/>
        <v>16</v>
      </c>
      <c r="BD439" s="38">
        <f t="shared" si="75"/>
        <v>17</v>
      </c>
      <c r="BE439" s="38">
        <f t="shared" si="75"/>
        <v>18</v>
      </c>
      <c r="BF439" s="38">
        <f t="shared" si="75"/>
        <v>18</v>
      </c>
      <c r="BG439" s="38">
        <f t="shared" si="75"/>
        <v>18</v>
      </c>
      <c r="BH439" s="38">
        <f t="shared" si="75"/>
        <v>18</v>
      </c>
      <c r="BI439" s="38">
        <f t="shared" si="75"/>
        <v>18</v>
      </c>
      <c r="BJ439" s="38">
        <f t="shared" si="75"/>
        <v>18</v>
      </c>
      <c r="BK439" s="78">
        <v>18</v>
      </c>
      <c r="BL439" s="78">
        <v>18</v>
      </c>
      <c r="BM439" s="78">
        <v>17</v>
      </c>
      <c r="BN439" s="78">
        <v>17</v>
      </c>
      <c r="BO439" s="78">
        <v>16</v>
      </c>
      <c r="BP439" s="78">
        <v>16</v>
      </c>
    </row>
    <row r="440" spans="1:68" s="26" customFormat="1" x14ac:dyDescent="0.25">
      <c r="A440" s="8" t="s">
        <v>129</v>
      </c>
      <c r="B440" s="8"/>
      <c r="C440" s="8"/>
      <c r="D440" s="29"/>
      <c r="E440" s="8"/>
      <c r="F440" s="8"/>
      <c r="G440" s="8"/>
      <c r="H440" s="8"/>
      <c r="I440" s="8"/>
      <c r="J440" s="29"/>
      <c r="K440" s="8"/>
      <c r="L440" s="8"/>
      <c r="M440" s="8"/>
      <c r="N440" s="8"/>
      <c r="O440" s="8"/>
      <c r="P440" s="29"/>
      <c r="Q440" s="8"/>
      <c r="R440" s="8"/>
      <c r="S440" s="29"/>
      <c r="T440" s="8"/>
      <c r="U440" s="8"/>
      <c r="V440" s="8"/>
      <c r="W440" s="29"/>
      <c r="X440" s="8"/>
      <c r="Y440" s="8"/>
      <c r="Z440" s="8"/>
      <c r="AA440" s="8"/>
      <c r="AB440" s="8"/>
      <c r="AC440" s="8"/>
      <c r="AD440" s="8"/>
      <c r="AE440" s="8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10"/>
      <c r="AW440" s="9"/>
      <c r="AX440" s="9"/>
      <c r="AY440" s="9"/>
      <c r="AZ440" s="9"/>
      <c r="BA440" s="9"/>
      <c r="BB440" s="9"/>
      <c r="BC440" s="9"/>
      <c r="BD440" s="10"/>
      <c r="BE440" s="10"/>
      <c r="BF440" s="10"/>
    </row>
    <row r="441" spans="1:68" s="26" customFormat="1" x14ac:dyDescent="0.25">
      <c r="A441" s="1" t="s">
        <v>67</v>
      </c>
      <c r="B441" s="8"/>
      <c r="C441" s="8"/>
      <c r="D441" s="29"/>
      <c r="E441" s="8"/>
      <c r="F441" s="8"/>
      <c r="G441" s="8"/>
      <c r="H441" s="8"/>
      <c r="I441" s="8"/>
      <c r="J441" s="29"/>
      <c r="K441" s="8"/>
      <c r="L441" s="8"/>
      <c r="M441" s="8"/>
      <c r="N441" s="8"/>
      <c r="O441" s="8"/>
      <c r="P441" s="29"/>
      <c r="Q441" s="8"/>
      <c r="R441" s="8"/>
      <c r="S441" s="29"/>
      <c r="T441" s="8"/>
      <c r="U441" s="8"/>
      <c r="V441" s="8"/>
      <c r="W441" s="29"/>
      <c r="X441" s="8"/>
      <c r="Y441" s="8"/>
      <c r="Z441" s="8"/>
      <c r="AA441" s="8"/>
      <c r="AB441" s="8"/>
      <c r="AC441" s="8"/>
      <c r="AD441" s="8"/>
      <c r="AE441" s="8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>
        <v>2</v>
      </c>
      <c r="AT441" s="9">
        <v>0</v>
      </c>
      <c r="AU441" s="9">
        <v>0</v>
      </c>
      <c r="AV441" s="9">
        <v>0</v>
      </c>
      <c r="AW441" s="9">
        <v>0</v>
      </c>
      <c r="AX441" s="9">
        <v>0</v>
      </c>
      <c r="AY441" s="9">
        <v>0</v>
      </c>
      <c r="AZ441" s="9">
        <v>0</v>
      </c>
      <c r="BA441" s="9">
        <v>0</v>
      </c>
      <c r="BB441" s="9">
        <v>0</v>
      </c>
      <c r="BC441" s="9">
        <v>0</v>
      </c>
      <c r="BD441" s="10">
        <v>2</v>
      </c>
      <c r="BE441" s="10"/>
      <c r="BF441" s="10"/>
      <c r="BG441" s="10"/>
      <c r="BJ441" s="26">
        <v>2</v>
      </c>
      <c r="BK441" s="26">
        <v>2</v>
      </c>
      <c r="BL441" s="26">
        <v>2</v>
      </c>
      <c r="BO441" s="26">
        <v>2</v>
      </c>
      <c r="BP441" s="26">
        <v>2</v>
      </c>
    </row>
    <row r="442" spans="1:68" s="26" customFormat="1" x14ac:dyDescent="0.25">
      <c r="A442" s="1" t="s">
        <v>64</v>
      </c>
      <c r="B442" s="8"/>
      <c r="C442" s="8"/>
      <c r="D442" s="29"/>
      <c r="E442" s="8"/>
      <c r="F442" s="8"/>
      <c r="G442" s="8"/>
      <c r="H442" s="8"/>
      <c r="I442" s="8"/>
      <c r="J442" s="29"/>
      <c r="K442" s="8"/>
      <c r="L442" s="8"/>
      <c r="M442" s="8"/>
      <c r="N442" s="8"/>
      <c r="O442" s="8"/>
      <c r="P442" s="29"/>
      <c r="Q442" s="8"/>
      <c r="R442" s="8"/>
      <c r="S442" s="29"/>
      <c r="T442" s="8"/>
      <c r="U442" s="8"/>
      <c r="V442" s="8"/>
      <c r="W442" s="29"/>
      <c r="X442" s="8"/>
      <c r="Y442" s="8"/>
      <c r="Z442" s="8"/>
      <c r="AA442" s="8"/>
      <c r="AB442" s="8"/>
      <c r="AC442" s="8"/>
      <c r="AD442" s="8"/>
      <c r="AE442" s="8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10"/>
      <c r="BE442" s="10"/>
      <c r="BF442" s="10"/>
    </row>
    <row r="443" spans="1:68" s="26" customFormat="1" x14ac:dyDescent="0.25">
      <c r="A443" s="1" t="s">
        <v>60</v>
      </c>
      <c r="B443" s="8"/>
      <c r="C443" s="8"/>
      <c r="D443" s="29"/>
      <c r="E443" s="8"/>
      <c r="F443" s="8"/>
      <c r="G443" s="8"/>
      <c r="H443" s="8"/>
      <c r="I443" s="8"/>
      <c r="J443" s="29"/>
      <c r="K443" s="8"/>
      <c r="L443" s="8"/>
      <c r="M443" s="8"/>
      <c r="N443" s="8"/>
      <c r="O443" s="8"/>
      <c r="P443" s="29"/>
      <c r="Q443" s="8"/>
      <c r="R443" s="8"/>
      <c r="S443" s="29"/>
      <c r="T443" s="8"/>
      <c r="U443" s="8"/>
      <c r="V443" s="8"/>
      <c r="W443" s="29"/>
      <c r="X443" s="8"/>
      <c r="Y443" s="8"/>
      <c r="Z443" s="8"/>
      <c r="AA443" s="8"/>
      <c r="AB443" s="8"/>
      <c r="AC443" s="8"/>
      <c r="AD443" s="8"/>
      <c r="AE443" s="8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10"/>
      <c r="BE443" s="10"/>
      <c r="BF443" s="10"/>
    </row>
    <row r="444" spans="1:68" s="29" customFormat="1" x14ac:dyDescent="0.25">
      <c r="A444" s="6" t="s">
        <v>68</v>
      </c>
      <c r="B444" s="38"/>
      <c r="C444" s="38"/>
      <c r="D444" s="36"/>
      <c r="E444" s="38"/>
      <c r="F444" s="38"/>
      <c r="G444" s="38"/>
      <c r="H444" s="38"/>
      <c r="I444" s="38"/>
      <c r="J444" s="36"/>
      <c r="K444" s="38"/>
      <c r="L444" s="38"/>
      <c r="M444" s="38"/>
      <c r="N444" s="38"/>
      <c r="O444" s="38"/>
      <c r="P444" s="36"/>
      <c r="Q444" s="38"/>
      <c r="R444" s="38"/>
      <c r="S444" s="36"/>
      <c r="T444" s="38"/>
      <c r="U444" s="38"/>
      <c r="V444" s="38"/>
      <c r="W444" s="36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>
        <f t="shared" ref="AS444:BD444" si="76">SUM(AS441:AS443)</f>
        <v>2</v>
      </c>
      <c r="AT444" s="38">
        <f t="shared" si="76"/>
        <v>0</v>
      </c>
      <c r="AU444" s="38">
        <f t="shared" si="76"/>
        <v>0</v>
      </c>
      <c r="AV444" s="38">
        <f t="shared" si="76"/>
        <v>0</v>
      </c>
      <c r="AW444" s="38">
        <f t="shared" si="76"/>
        <v>0</v>
      </c>
      <c r="AX444" s="38">
        <f t="shared" si="76"/>
        <v>0</v>
      </c>
      <c r="AY444" s="38">
        <f t="shared" si="76"/>
        <v>0</v>
      </c>
      <c r="AZ444" s="38">
        <f t="shared" si="76"/>
        <v>0</v>
      </c>
      <c r="BA444" s="38">
        <f t="shared" si="76"/>
        <v>0</v>
      </c>
      <c r="BB444" s="38">
        <f t="shared" si="76"/>
        <v>0</v>
      </c>
      <c r="BC444" s="38">
        <f t="shared" si="76"/>
        <v>0</v>
      </c>
      <c r="BD444" s="38">
        <f t="shared" si="76"/>
        <v>2</v>
      </c>
      <c r="BE444" s="38"/>
      <c r="BF444" s="38"/>
      <c r="BG444" s="38"/>
      <c r="BJ444" s="35">
        <v>2</v>
      </c>
      <c r="BK444" s="35">
        <v>2</v>
      </c>
      <c r="BL444" s="35">
        <v>2</v>
      </c>
      <c r="BO444" s="35">
        <v>2</v>
      </c>
      <c r="BP444" s="35">
        <v>2</v>
      </c>
    </row>
    <row r="445" spans="1:68" s="26" customFormat="1" x14ac:dyDescent="0.25">
      <c r="A445" s="8" t="s">
        <v>273</v>
      </c>
      <c r="B445" s="8"/>
      <c r="C445" s="8"/>
      <c r="D445" s="29"/>
      <c r="E445" s="8"/>
      <c r="F445" s="8"/>
      <c r="G445" s="8"/>
      <c r="H445" s="8"/>
      <c r="I445" s="8"/>
      <c r="J445" s="29"/>
      <c r="K445" s="8"/>
      <c r="L445" s="8"/>
      <c r="M445" s="8"/>
      <c r="N445" s="8"/>
      <c r="O445" s="8"/>
      <c r="P445" s="29"/>
      <c r="Q445" s="8"/>
      <c r="R445" s="8"/>
      <c r="S445" s="29"/>
      <c r="T445" s="8"/>
      <c r="U445" s="8"/>
      <c r="V445" s="8"/>
      <c r="W445" s="29"/>
      <c r="X445" s="8"/>
      <c r="Y445" s="8"/>
      <c r="Z445" s="8"/>
      <c r="AA445" s="10"/>
      <c r="AB445" s="10"/>
      <c r="AC445" s="10"/>
      <c r="AD445" s="10"/>
      <c r="AE445" s="10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10"/>
      <c r="AW445" s="9"/>
      <c r="AX445" s="9"/>
      <c r="AY445" s="9"/>
      <c r="AZ445" s="9"/>
      <c r="BA445" s="9"/>
      <c r="BB445" s="9"/>
      <c r="BC445" s="9"/>
      <c r="BD445" s="10"/>
      <c r="BE445" s="10"/>
      <c r="BF445" s="10"/>
    </row>
    <row r="446" spans="1:68" s="26" customFormat="1" x14ac:dyDescent="0.25">
      <c r="A446" s="1" t="s">
        <v>67</v>
      </c>
      <c r="B446" s="8"/>
      <c r="C446" s="8"/>
      <c r="D446" s="29"/>
      <c r="E446" s="8"/>
      <c r="F446" s="8"/>
      <c r="G446" s="8"/>
      <c r="H446" s="9"/>
      <c r="I446" s="10"/>
      <c r="J446" s="10"/>
      <c r="K446" s="10"/>
      <c r="L446" s="10"/>
      <c r="M446" s="10"/>
      <c r="N446" s="10">
        <v>94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1"/>
      <c r="AG446" s="11"/>
      <c r="AH446" s="11"/>
      <c r="AI446" s="11"/>
      <c r="AJ446" s="11"/>
      <c r="AK446" s="11"/>
      <c r="AL446" s="11"/>
      <c r="AM446" s="11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10"/>
      <c r="BE446" s="10"/>
      <c r="BF446" s="10"/>
    </row>
    <row r="447" spans="1:68" s="26" customFormat="1" x14ac:dyDescent="0.25">
      <c r="A447" s="1" t="s">
        <v>64</v>
      </c>
      <c r="B447" s="8"/>
      <c r="C447" s="8"/>
      <c r="D447" s="29"/>
      <c r="E447" s="8"/>
      <c r="F447" s="8"/>
      <c r="G447" s="8"/>
      <c r="H447" s="9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1"/>
      <c r="AG447" s="11"/>
      <c r="AH447" s="11"/>
      <c r="AI447" s="11"/>
      <c r="AJ447" s="11"/>
      <c r="AK447" s="11"/>
      <c r="AL447" s="11"/>
      <c r="AM447" s="11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10"/>
      <c r="BE447" s="10"/>
      <c r="BF447" s="10"/>
    </row>
    <row r="448" spans="1:68" s="26" customFormat="1" x14ac:dyDescent="0.25">
      <c r="A448" s="1" t="s">
        <v>60</v>
      </c>
      <c r="B448" s="8"/>
      <c r="C448" s="8"/>
      <c r="D448" s="29"/>
      <c r="E448" s="8"/>
      <c r="F448" s="8"/>
      <c r="G448" s="8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1"/>
      <c r="AG448" s="11"/>
      <c r="AH448" s="11"/>
      <c r="AI448" s="11"/>
      <c r="AJ448" s="11"/>
      <c r="AK448" s="11"/>
      <c r="AL448" s="11"/>
      <c r="AM448" s="11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10"/>
      <c r="BE448" s="10"/>
      <c r="BF448" s="10"/>
    </row>
    <row r="449" spans="1:58" s="29" customFormat="1" x14ac:dyDescent="0.25">
      <c r="A449" s="6" t="s">
        <v>68</v>
      </c>
      <c r="B449" s="38"/>
      <c r="C449" s="38"/>
      <c r="D449" s="36"/>
      <c r="E449" s="38"/>
      <c r="F449" s="38"/>
      <c r="G449" s="38"/>
      <c r="H449" s="38"/>
      <c r="I449" s="38"/>
      <c r="J449" s="36"/>
      <c r="K449" s="38"/>
      <c r="L449" s="38"/>
      <c r="M449" s="38"/>
      <c r="N449" s="38">
        <f>SUM(N446:N448)</f>
        <v>94</v>
      </c>
      <c r="O449" s="38"/>
      <c r="P449" s="36"/>
      <c r="Q449" s="38"/>
      <c r="R449" s="38"/>
      <c r="S449" s="36"/>
      <c r="T449" s="38"/>
      <c r="U449" s="38"/>
      <c r="V449" s="38"/>
      <c r="W449" s="36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68"/>
      <c r="BE449" s="68"/>
      <c r="BF449" s="68"/>
    </row>
    <row r="450" spans="1:58" s="26" customFormat="1" x14ac:dyDescent="0.25">
      <c r="A450" s="8" t="s">
        <v>274</v>
      </c>
      <c r="B450" s="8"/>
      <c r="C450" s="8"/>
      <c r="D450" s="29"/>
      <c r="E450" s="8"/>
      <c r="F450" s="8"/>
      <c r="G450" s="8"/>
      <c r="H450" s="9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1"/>
      <c r="AG450" s="11"/>
      <c r="AH450" s="11"/>
      <c r="AI450" s="11"/>
      <c r="AJ450" s="11"/>
      <c r="AK450" s="11"/>
      <c r="AL450" s="11"/>
      <c r="AM450" s="11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10"/>
      <c r="BE450" s="10"/>
      <c r="BF450" s="10"/>
    </row>
    <row r="451" spans="1:58" s="26" customFormat="1" x14ac:dyDescent="0.25">
      <c r="A451" s="1" t="s">
        <v>67</v>
      </c>
      <c r="B451" s="8"/>
      <c r="C451" s="8"/>
      <c r="D451" s="29"/>
      <c r="E451" s="8"/>
      <c r="F451" s="8"/>
      <c r="G451" s="8"/>
      <c r="H451" s="9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>
        <v>13</v>
      </c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1"/>
      <c r="AG451" s="11"/>
      <c r="AH451" s="11"/>
      <c r="AI451" s="11"/>
      <c r="AJ451" s="11"/>
      <c r="AK451" s="11"/>
      <c r="AL451" s="11"/>
      <c r="AM451" s="11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10"/>
      <c r="BE451" s="10"/>
      <c r="BF451" s="10"/>
    </row>
    <row r="452" spans="1:58" s="26" customFormat="1" x14ac:dyDescent="0.25">
      <c r="A452" s="1" t="s">
        <v>64</v>
      </c>
      <c r="B452" s="8"/>
      <c r="C452" s="8"/>
      <c r="D452" s="29"/>
      <c r="E452" s="8"/>
      <c r="F452" s="8"/>
      <c r="G452" s="8"/>
      <c r="H452" s="9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1"/>
      <c r="AG452" s="11"/>
      <c r="AH452" s="11"/>
      <c r="AI452" s="11"/>
      <c r="AJ452" s="11"/>
      <c r="AK452" s="11"/>
      <c r="AL452" s="11"/>
      <c r="AM452" s="11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10"/>
      <c r="BE452" s="10"/>
      <c r="BF452" s="10"/>
    </row>
    <row r="453" spans="1:58" s="26" customFormat="1" x14ac:dyDescent="0.25">
      <c r="A453" s="1" t="s">
        <v>60</v>
      </c>
      <c r="B453" s="8"/>
      <c r="C453" s="8"/>
      <c r="D453" s="29"/>
      <c r="E453" s="8"/>
      <c r="F453" s="8"/>
      <c r="G453" s="8"/>
      <c r="H453" s="9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1"/>
      <c r="AG453" s="11"/>
      <c r="AH453" s="11"/>
      <c r="AI453" s="11"/>
      <c r="AJ453" s="11"/>
      <c r="AK453" s="11"/>
      <c r="AL453" s="11"/>
      <c r="AM453" s="11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10"/>
      <c r="BE453" s="10"/>
      <c r="BF453" s="10"/>
    </row>
    <row r="454" spans="1:58" s="29" customFormat="1" x14ac:dyDescent="0.25">
      <c r="A454" s="6" t="s">
        <v>68</v>
      </c>
      <c r="B454" s="38"/>
      <c r="C454" s="38"/>
      <c r="D454" s="36"/>
      <c r="E454" s="38"/>
      <c r="F454" s="38"/>
      <c r="G454" s="38"/>
      <c r="H454" s="38"/>
      <c r="I454" s="38"/>
      <c r="J454" s="36"/>
      <c r="K454" s="38"/>
      <c r="L454" s="38"/>
      <c r="M454" s="38"/>
      <c r="N454" s="38"/>
      <c r="O454" s="38"/>
      <c r="P454" s="36"/>
      <c r="Q454" s="38"/>
      <c r="R454" s="38"/>
      <c r="S454" s="36">
        <f>SUM(S451:S453)</f>
        <v>13</v>
      </c>
      <c r="T454" s="38"/>
      <c r="U454" s="38"/>
      <c r="V454" s="38"/>
      <c r="W454" s="36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68"/>
      <c r="BE454" s="68"/>
      <c r="BF454" s="68"/>
    </row>
    <row r="455" spans="1:58" s="26" customFormat="1" x14ac:dyDescent="0.25">
      <c r="A455" s="8" t="s">
        <v>275</v>
      </c>
      <c r="B455" s="8"/>
      <c r="C455" s="8"/>
      <c r="D455" s="29"/>
      <c r="E455" s="8"/>
      <c r="F455" s="8"/>
      <c r="G455" s="8"/>
      <c r="H455" s="9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1"/>
      <c r="AG455" s="11"/>
      <c r="AH455" s="11"/>
      <c r="AI455" s="11"/>
      <c r="AJ455" s="11"/>
      <c r="AK455" s="11"/>
      <c r="AL455" s="11"/>
      <c r="AM455" s="11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10"/>
      <c r="BE455" s="10"/>
      <c r="BF455" s="10"/>
    </row>
    <row r="456" spans="1:58" s="26" customFormat="1" x14ac:dyDescent="0.25">
      <c r="A456" s="1" t="s">
        <v>67</v>
      </c>
      <c r="B456" s="8"/>
      <c r="C456" s="8"/>
      <c r="D456" s="29"/>
      <c r="E456" s="8"/>
      <c r="F456" s="8"/>
      <c r="G456" s="8"/>
      <c r="H456" s="9"/>
      <c r="I456" s="10"/>
      <c r="J456" s="10"/>
      <c r="K456" s="10"/>
      <c r="L456" s="10"/>
      <c r="M456" s="10"/>
      <c r="N456" s="10"/>
      <c r="O456" s="10">
        <v>115</v>
      </c>
      <c r="P456" s="10">
        <v>84</v>
      </c>
      <c r="Q456" s="10">
        <v>5</v>
      </c>
      <c r="R456" s="10">
        <v>5</v>
      </c>
      <c r="S456" s="10">
        <v>3</v>
      </c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1"/>
      <c r="AG456" s="11"/>
      <c r="AH456" s="11"/>
      <c r="AI456" s="11"/>
      <c r="AJ456" s="11"/>
      <c r="AK456" s="11"/>
      <c r="AL456" s="11"/>
      <c r="AM456" s="11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10"/>
      <c r="BE456" s="10"/>
      <c r="BF456" s="10"/>
    </row>
    <row r="457" spans="1:58" s="26" customFormat="1" x14ac:dyDescent="0.25">
      <c r="A457" s="1" t="s">
        <v>64</v>
      </c>
      <c r="B457" s="8"/>
      <c r="C457" s="8"/>
      <c r="D457" s="29"/>
      <c r="E457" s="8"/>
      <c r="F457" s="8"/>
      <c r="G457" s="8"/>
      <c r="H457" s="9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1"/>
      <c r="AG457" s="11"/>
      <c r="AH457" s="11"/>
      <c r="AI457" s="11"/>
      <c r="AJ457" s="11"/>
      <c r="AK457" s="11"/>
      <c r="AL457" s="11"/>
      <c r="AM457" s="11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10"/>
      <c r="BE457" s="10"/>
      <c r="BF457" s="10"/>
    </row>
    <row r="458" spans="1:58" s="26" customFormat="1" x14ac:dyDescent="0.25">
      <c r="A458" s="1" t="s">
        <v>60</v>
      </c>
      <c r="B458" s="8"/>
      <c r="C458" s="8"/>
      <c r="D458" s="29"/>
      <c r="E458" s="8"/>
      <c r="F458" s="8"/>
      <c r="G458" s="8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1"/>
      <c r="AG458" s="11"/>
      <c r="AH458" s="11"/>
      <c r="AI458" s="11"/>
      <c r="AJ458" s="11"/>
      <c r="AK458" s="11"/>
      <c r="AL458" s="11"/>
      <c r="AM458" s="11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10"/>
      <c r="BE458" s="10"/>
      <c r="BF458" s="10"/>
    </row>
    <row r="459" spans="1:58" s="29" customFormat="1" x14ac:dyDescent="0.25">
      <c r="A459" s="6" t="s">
        <v>68</v>
      </c>
      <c r="B459" s="38"/>
      <c r="C459" s="38"/>
      <c r="D459" s="36"/>
      <c r="E459" s="38"/>
      <c r="F459" s="38"/>
      <c r="G459" s="38"/>
      <c r="H459" s="38"/>
      <c r="I459" s="38"/>
      <c r="J459" s="36"/>
      <c r="K459" s="38"/>
      <c r="L459" s="38"/>
      <c r="M459" s="38"/>
      <c r="N459" s="38"/>
      <c r="O459" s="38">
        <f>SUM(O456:O458)</f>
        <v>115</v>
      </c>
      <c r="P459" s="36">
        <f>SUM(P456:P458)</f>
        <v>84</v>
      </c>
      <c r="Q459" s="38">
        <f>SUM(Q456:Q458)</f>
        <v>5</v>
      </c>
      <c r="R459" s="38">
        <f>SUM(R456:R458)</f>
        <v>5</v>
      </c>
      <c r="S459" s="36">
        <f>SUM(S456:S458)</f>
        <v>3</v>
      </c>
      <c r="T459" s="38"/>
      <c r="U459" s="38"/>
      <c r="V459" s="38"/>
      <c r="W459" s="36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68"/>
      <c r="BE459" s="68"/>
      <c r="BF459" s="68"/>
    </row>
    <row r="460" spans="1:58" s="26" customFormat="1" x14ac:dyDescent="0.25">
      <c r="A460" s="8" t="s">
        <v>276</v>
      </c>
      <c r="B460" s="8"/>
      <c r="C460" s="8"/>
      <c r="D460" s="29"/>
      <c r="E460" s="8"/>
      <c r="F460" s="8"/>
      <c r="G460" s="8"/>
      <c r="H460" s="9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1"/>
      <c r="AG460" s="11"/>
      <c r="AH460" s="11"/>
      <c r="AI460" s="11"/>
      <c r="AJ460" s="11"/>
      <c r="AK460" s="11"/>
      <c r="AL460" s="11"/>
      <c r="AM460" s="11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10"/>
      <c r="BE460" s="10"/>
      <c r="BF460" s="10"/>
    </row>
    <row r="461" spans="1:58" s="26" customFormat="1" x14ac:dyDescent="0.25">
      <c r="A461" s="1" t="s">
        <v>67</v>
      </c>
      <c r="B461" s="8"/>
      <c r="C461" s="8"/>
      <c r="D461" s="29"/>
      <c r="E461" s="8"/>
      <c r="F461" s="8"/>
      <c r="G461" s="8"/>
      <c r="H461" s="9"/>
      <c r="I461" s="10"/>
      <c r="J461" s="10"/>
      <c r="K461" s="10"/>
      <c r="L461" s="10"/>
      <c r="M461" s="10"/>
      <c r="N461" s="10"/>
      <c r="O461" s="10"/>
      <c r="P461" s="10"/>
      <c r="Q461" s="10"/>
      <c r="R461" s="10">
        <v>43</v>
      </c>
      <c r="S461" s="10">
        <v>56</v>
      </c>
      <c r="T461" s="10">
        <v>57</v>
      </c>
      <c r="U461" s="10">
        <v>55</v>
      </c>
      <c r="V461" s="10">
        <v>47</v>
      </c>
      <c r="W461" s="10">
        <v>45</v>
      </c>
      <c r="X461" s="10">
        <v>35</v>
      </c>
      <c r="Y461" s="10">
        <v>42</v>
      </c>
      <c r="Z461" s="10">
        <v>19</v>
      </c>
      <c r="AA461" s="10">
        <v>19</v>
      </c>
      <c r="AB461" s="10">
        <v>19</v>
      </c>
      <c r="AC461" s="10">
        <v>19</v>
      </c>
      <c r="AD461" s="10">
        <v>19</v>
      </c>
      <c r="AE461" s="10"/>
      <c r="AF461" s="11"/>
      <c r="AG461" s="11"/>
      <c r="AH461" s="11"/>
      <c r="AI461" s="11"/>
      <c r="AJ461" s="11"/>
      <c r="AK461" s="11"/>
      <c r="AL461" s="11"/>
      <c r="AM461" s="11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10"/>
      <c r="BE461" s="10"/>
      <c r="BF461" s="10"/>
    </row>
    <row r="462" spans="1:58" s="26" customFormat="1" x14ac:dyDescent="0.25">
      <c r="A462" s="1" t="s">
        <v>64</v>
      </c>
      <c r="B462" s="8"/>
      <c r="C462" s="8"/>
      <c r="D462" s="29"/>
      <c r="E462" s="8"/>
      <c r="F462" s="8"/>
      <c r="G462" s="8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1"/>
      <c r="AG462" s="11"/>
      <c r="AH462" s="11"/>
      <c r="AI462" s="11"/>
      <c r="AJ462" s="11"/>
      <c r="AK462" s="11"/>
      <c r="AL462" s="11"/>
      <c r="AM462" s="11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10"/>
      <c r="BE462" s="10"/>
      <c r="BF462" s="10"/>
    </row>
    <row r="463" spans="1:58" s="26" customFormat="1" x14ac:dyDescent="0.25">
      <c r="A463" s="1" t="s">
        <v>60</v>
      </c>
      <c r="B463" s="16"/>
      <c r="C463" s="16"/>
      <c r="D463" s="34"/>
      <c r="E463" s="16"/>
      <c r="F463" s="16"/>
      <c r="G463" s="16"/>
      <c r="H463" s="18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>
        <v>19</v>
      </c>
      <c r="AB463" s="17">
        <v>17</v>
      </c>
      <c r="AC463" s="17">
        <v>16</v>
      </c>
      <c r="AD463" s="17">
        <v>16</v>
      </c>
      <c r="AE463" s="17">
        <v>16</v>
      </c>
      <c r="AF463" s="16"/>
      <c r="AG463" s="16"/>
      <c r="AH463" s="16"/>
      <c r="AI463" s="16"/>
      <c r="AJ463" s="16"/>
      <c r="AK463" s="16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0"/>
      <c r="BE463" s="10"/>
      <c r="BF463" s="10"/>
    </row>
    <row r="464" spans="1:58" s="29" customFormat="1" x14ac:dyDescent="0.25">
      <c r="A464" s="6" t="s">
        <v>68</v>
      </c>
      <c r="B464" s="38"/>
      <c r="C464" s="38"/>
      <c r="D464" s="36"/>
      <c r="E464" s="38"/>
      <c r="F464" s="38"/>
      <c r="G464" s="38"/>
      <c r="H464" s="38"/>
      <c r="I464" s="38"/>
      <c r="J464" s="36"/>
      <c r="K464" s="38"/>
      <c r="L464" s="38"/>
      <c r="M464" s="38"/>
      <c r="N464" s="38"/>
      <c r="O464" s="38"/>
      <c r="P464" s="36"/>
      <c r="Q464" s="38"/>
      <c r="R464" s="38">
        <f t="shared" ref="R464:AE464" si="77">SUM(R461:R463)</f>
        <v>43</v>
      </c>
      <c r="S464" s="36">
        <f t="shared" si="77"/>
        <v>56</v>
      </c>
      <c r="T464" s="38">
        <f t="shared" si="77"/>
        <v>57</v>
      </c>
      <c r="U464" s="38">
        <f t="shared" si="77"/>
        <v>55</v>
      </c>
      <c r="V464" s="38">
        <f t="shared" si="77"/>
        <v>47</v>
      </c>
      <c r="W464" s="36">
        <f t="shared" si="77"/>
        <v>45</v>
      </c>
      <c r="X464" s="38">
        <f t="shared" si="77"/>
        <v>35</v>
      </c>
      <c r="Y464" s="38">
        <f t="shared" si="77"/>
        <v>42</v>
      </c>
      <c r="Z464" s="38">
        <f t="shared" si="77"/>
        <v>19</v>
      </c>
      <c r="AA464" s="38">
        <f t="shared" si="77"/>
        <v>38</v>
      </c>
      <c r="AB464" s="38">
        <f t="shared" si="77"/>
        <v>36</v>
      </c>
      <c r="AC464" s="38">
        <f t="shared" si="77"/>
        <v>35</v>
      </c>
      <c r="AD464" s="38">
        <f t="shared" si="77"/>
        <v>35</v>
      </c>
      <c r="AE464" s="38">
        <f t="shared" si="77"/>
        <v>16</v>
      </c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68"/>
      <c r="BE464" s="68"/>
      <c r="BF464" s="68"/>
    </row>
    <row r="465" spans="1:58" s="26" customFormat="1" x14ac:dyDescent="0.25">
      <c r="A465" s="8" t="s">
        <v>277</v>
      </c>
      <c r="B465" s="16"/>
      <c r="C465" s="16"/>
      <c r="D465" s="34"/>
      <c r="E465" s="16"/>
      <c r="F465" s="16"/>
      <c r="G465" s="16"/>
      <c r="H465" s="18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6"/>
      <c r="AG465" s="16"/>
      <c r="AH465" s="16"/>
      <c r="AI465" s="16"/>
      <c r="AJ465" s="16"/>
      <c r="AK465" s="16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0"/>
      <c r="BE465" s="10"/>
      <c r="BF465" s="10"/>
    </row>
    <row r="466" spans="1:58" s="26" customFormat="1" x14ac:dyDescent="0.25">
      <c r="A466" s="1" t="s">
        <v>67</v>
      </c>
      <c r="B466" s="8"/>
      <c r="C466" s="8"/>
      <c r="D466" s="29"/>
      <c r="E466" s="8"/>
      <c r="F466" s="8"/>
      <c r="G466" s="8"/>
      <c r="H466" s="9"/>
      <c r="I466" s="10"/>
      <c r="J466" s="10"/>
      <c r="K466" s="10"/>
      <c r="L466" s="10"/>
      <c r="M466" s="10"/>
      <c r="N466" s="10"/>
      <c r="O466" s="10"/>
      <c r="P466" s="10"/>
      <c r="Q466" s="10"/>
      <c r="R466" s="10">
        <v>7</v>
      </c>
      <c r="S466" s="10">
        <v>26</v>
      </c>
      <c r="T466" s="10">
        <v>51</v>
      </c>
      <c r="U466" s="10">
        <v>65</v>
      </c>
      <c r="V466" s="10">
        <v>63</v>
      </c>
      <c r="W466" s="10">
        <v>48</v>
      </c>
      <c r="X466" s="10">
        <v>45</v>
      </c>
      <c r="Y466" s="10">
        <v>34</v>
      </c>
      <c r="Z466" s="10"/>
      <c r="AA466" s="10"/>
      <c r="AB466" s="10"/>
      <c r="AC466" s="10"/>
      <c r="AD466" s="10"/>
      <c r="AE466" s="10"/>
      <c r="AF466" s="11"/>
      <c r="AG466" s="11"/>
      <c r="AH466" s="11"/>
      <c r="AI466" s="11"/>
      <c r="AJ466" s="11"/>
      <c r="AK466" s="11"/>
      <c r="AL466" s="11"/>
      <c r="AM466" s="11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10"/>
      <c r="BE466" s="10"/>
      <c r="BF466" s="10"/>
    </row>
    <row r="467" spans="1:58" s="26" customFormat="1" x14ac:dyDescent="0.25">
      <c r="A467" s="1" t="s">
        <v>64</v>
      </c>
      <c r="B467" s="8"/>
      <c r="C467" s="8"/>
      <c r="D467" s="29"/>
      <c r="E467" s="8"/>
      <c r="F467" s="8"/>
      <c r="G467" s="8"/>
      <c r="H467" s="9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1"/>
      <c r="AG467" s="11"/>
      <c r="AH467" s="11"/>
      <c r="AI467" s="11"/>
      <c r="AJ467" s="11"/>
      <c r="AK467" s="11"/>
      <c r="AL467" s="11"/>
      <c r="AM467" s="11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10"/>
      <c r="BE467" s="10"/>
      <c r="BF467" s="10"/>
    </row>
    <row r="468" spans="1:58" s="26" customFormat="1" x14ac:dyDescent="0.25">
      <c r="A468" s="1" t="s">
        <v>60</v>
      </c>
      <c r="B468" s="8"/>
      <c r="C468" s="8"/>
      <c r="D468" s="29"/>
      <c r="E468" s="8"/>
      <c r="F468" s="8"/>
      <c r="G468" s="8"/>
      <c r="H468" s="9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1"/>
      <c r="AG468" s="11"/>
      <c r="AH468" s="11"/>
      <c r="AI468" s="11"/>
      <c r="AJ468" s="11"/>
      <c r="AK468" s="11"/>
      <c r="AL468" s="11"/>
      <c r="AM468" s="11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10"/>
      <c r="BE468" s="10"/>
      <c r="BF468" s="10"/>
    </row>
    <row r="469" spans="1:58" s="29" customFormat="1" x14ac:dyDescent="0.25">
      <c r="A469" s="6" t="s">
        <v>68</v>
      </c>
      <c r="B469" s="38"/>
      <c r="C469" s="38"/>
      <c r="D469" s="36"/>
      <c r="E469" s="38"/>
      <c r="F469" s="38"/>
      <c r="G469" s="38"/>
      <c r="H469" s="38"/>
      <c r="I469" s="38"/>
      <c r="J469" s="36"/>
      <c r="K469" s="38"/>
      <c r="L469" s="38"/>
      <c r="M469" s="38"/>
      <c r="N469" s="38"/>
      <c r="O469" s="38"/>
      <c r="P469" s="36"/>
      <c r="Q469" s="38"/>
      <c r="R469" s="38">
        <f t="shared" ref="R469:Y469" si="78">SUM(R466:R468)</f>
        <v>7</v>
      </c>
      <c r="S469" s="36">
        <f t="shared" si="78"/>
        <v>26</v>
      </c>
      <c r="T469" s="38">
        <f t="shared" si="78"/>
        <v>51</v>
      </c>
      <c r="U469" s="38">
        <f t="shared" si="78"/>
        <v>65</v>
      </c>
      <c r="V469" s="38">
        <f t="shared" si="78"/>
        <v>63</v>
      </c>
      <c r="W469" s="36">
        <f t="shared" si="78"/>
        <v>48</v>
      </c>
      <c r="X469" s="38">
        <f t="shared" si="78"/>
        <v>45</v>
      </c>
      <c r="Y469" s="38">
        <f t="shared" si="78"/>
        <v>34</v>
      </c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68"/>
      <c r="BE469" s="68"/>
      <c r="BF469" s="68"/>
    </row>
    <row r="470" spans="1:58" s="26" customFormat="1" x14ac:dyDescent="0.25">
      <c r="A470" s="8" t="s">
        <v>54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</row>
    <row r="471" spans="1:58" s="26" customFormat="1" x14ac:dyDescent="0.25">
      <c r="A471" s="1" t="s">
        <v>67</v>
      </c>
      <c r="B471" s="8"/>
      <c r="C471" s="8"/>
      <c r="D471" s="29"/>
      <c r="E471" s="8"/>
      <c r="F471" s="8"/>
      <c r="G471" s="8"/>
      <c r="H471" s="8"/>
      <c r="I471" s="8"/>
      <c r="J471" s="29"/>
      <c r="K471" s="8"/>
      <c r="L471" s="8"/>
      <c r="M471" s="8"/>
      <c r="N471" s="8"/>
      <c r="O471" s="8"/>
      <c r="P471" s="29"/>
      <c r="Q471" s="8"/>
      <c r="R471" s="8"/>
      <c r="S471" s="29"/>
      <c r="T471" s="8"/>
      <c r="U471" s="8"/>
      <c r="V471" s="8"/>
      <c r="W471" s="29"/>
      <c r="X471" s="8"/>
      <c r="Y471" s="8"/>
      <c r="Z471" s="8"/>
      <c r="AA471" s="8"/>
      <c r="AB471" s="8"/>
      <c r="AC471" s="8"/>
      <c r="AD471" s="8"/>
      <c r="AE471" s="8"/>
      <c r="AF471" s="9"/>
      <c r="AG471" s="9"/>
      <c r="AH471" s="9"/>
      <c r="AI471" s="9"/>
      <c r="AJ471" s="9"/>
      <c r="AK471" s="9">
        <v>2</v>
      </c>
      <c r="AL471" s="9">
        <v>2</v>
      </c>
      <c r="AM471" s="9">
        <v>3</v>
      </c>
      <c r="AN471" s="9">
        <v>4</v>
      </c>
      <c r="AO471" s="9">
        <v>4</v>
      </c>
      <c r="AP471" s="9">
        <v>4</v>
      </c>
      <c r="AQ471" s="9">
        <v>6</v>
      </c>
      <c r="AR471" s="9">
        <v>6</v>
      </c>
      <c r="AS471" s="9">
        <v>6</v>
      </c>
      <c r="AT471" s="9">
        <v>6</v>
      </c>
      <c r="AU471" s="9">
        <v>4</v>
      </c>
      <c r="AV471" s="10">
        <v>4</v>
      </c>
      <c r="AW471" s="9">
        <v>4</v>
      </c>
      <c r="AX471" s="9">
        <v>3</v>
      </c>
      <c r="AY471" s="9">
        <v>3</v>
      </c>
      <c r="AZ471" s="9">
        <v>3</v>
      </c>
      <c r="BA471" s="9">
        <v>3</v>
      </c>
      <c r="BB471" s="9"/>
      <c r="BC471" s="9"/>
      <c r="BD471" s="10"/>
      <c r="BE471" s="10"/>
      <c r="BF471" s="10"/>
    </row>
    <row r="472" spans="1:58" s="26" customFormat="1" x14ac:dyDescent="0.25">
      <c r="A472" s="1" t="s">
        <v>64</v>
      </c>
      <c r="B472" s="8"/>
      <c r="C472" s="8"/>
      <c r="D472" s="29"/>
      <c r="E472" s="8"/>
      <c r="F472" s="8"/>
      <c r="G472" s="8"/>
      <c r="H472" s="8"/>
      <c r="I472" s="8"/>
      <c r="J472" s="29"/>
      <c r="K472" s="8"/>
      <c r="L472" s="8"/>
      <c r="M472" s="8"/>
      <c r="N472" s="8"/>
      <c r="O472" s="8"/>
      <c r="P472" s="29"/>
      <c r="Q472" s="8"/>
      <c r="R472" s="8"/>
      <c r="S472" s="29"/>
      <c r="T472" s="8"/>
      <c r="U472" s="8"/>
      <c r="V472" s="8"/>
      <c r="W472" s="29"/>
      <c r="X472" s="8"/>
      <c r="Y472" s="8"/>
      <c r="Z472" s="8"/>
      <c r="AA472" s="8"/>
      <c r="AB472" s="8"/>
      <c r="AC472" s="8"/>
      <c r="AD472" s="8"/>
      <c r="AE472" s="8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10"/>
      <c r="AW472" s="9"/>
      <c r="AX472" s="9"/>
      <c r="AY472" s="9"/>
      <c r="AZ472" s="9"/>
      <c r="BA472" s="9"/>
      <c r="BB472" s="9"/>
      <c r="BC472" s="9"/>
      <c r="BD472" s="10"/>
      <c r="BE472" s="10"/>
      <c r="BF472" s="10"/>
    </row>
    <row r="473" spans="1:58" s="26" customFormat="1" x14ac:dyDescent="0.25">
      <c r="A473" s="1" t="s">
        <v>60</v>
      </c>
      <c r="B473" s="8"/>
      <c r="C473" s="8"/>
      <c r="D473" s="29"/>
      <c r="E473" s="8"/>
      <c r="F473" s="8"/>
      <c r="G473" s="8"/>
      <c r="H473" s="8"/>
      <c r="I473" s="8"/>
      <c r="J473" s="29"/>
      <c r="K473" s="8"/>
      <c r="L473" s="8"/>
      <c r="M473" s="8"/>
      <c r="N473" s="8"/>
      <c r="O473" s="8"/>
      <c r="P473" s="29"/>
      <c r="Q473" s="8"/>
      <c r="R473" s="8"/>
      <c r="S473" s="29"/>
      <c r="T473" s="8"/>
      <c r="U473" s="8"/>
      <c r="V473" s="8"/>
      <c r="W473" s="29"/>
      <c r="X473" s="8"/>
      <c r="Y473" s="8"/>
      <c r="Z473" s="8"/>
      <c r="AA473" s="8"/>
      <c r="AB473" s="8"/>
      <c r="AC473" s="8"/>
      <c r="AD473" s="8"/>
      <c r="AE473" s="8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10"/>
      <c r="AW473" s="9"/>
      <c r="AX473" s="9"/>
      <c r="AY473" s="9"/>
      <c r="AZ473" s="9"/>
      <c r="BA473" s="9"/>
      <c r="BB473" s="9"/>
      <c r="BC473" s="9"/>
      <c r="BD473" s="10"/>
      <c r="BE473" s="10"/>
      <c r="BF473" s="10"/>
    </row>
    <row r="474" spans="1:58" s="29" customFormat="1" x14ac:dyDescent="0.25">
      <c r="A474" s="6" t="s">
        <v>68</v>
      </c>
      <c r="B474" s="38"/>
      <c r="C474" s="38"/>
      <c r="D474" s="36"/>
      <c r="E474" s="38"/>
      <c r="F474" s="38"/>
      <c r="G474" s="38"/>
      <c r="H474" s="38"/>
      <c r="I474" s="38"/>
      <c r="J474" s="36"/>
      <c r="K474" s="38"/>
      <c r="L474" s="38"/>
      <c r="M474" s="38"/>
      <c r="N474" s="38"/>
      <c r="O474" s="38"/>
      <c r="P474" s="36"/>
      <c r="Q474" s="38"/>
      <c r="R474" s="38"/>
      <c r="S474" s="36"/>
      <c r="T474" s="38"/>
      <c r="U474" s="38"/>
      <c r="V474" s="38"/>
      <c r="W474" s="36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>
        <f t="shared" ref="AK474:BA474" si="79">SUM(AK471:AK473)</f>
        <v>2</v>
      </c>
      <c r="AL474" s="38">
        <f t="shared" si="79"/>
        <v>2</v>
      </c>
      <c r="AM474" s="38">
        <f t="shared" si="79"/>
        <v>3</v>
      </c>
      <c r="AN474" s="38">
        <f t="shared" si="79"/>
        <v>4</v>
      </c>
      <c r="AO474" s="38">
        <f t="shared" si="79"/>
        <v>4</v>
      </c>
      <c r="AP474" s="38">
        <f t="shared" si="79"/>
        <v>4</v>
      </c>
      <c r="AQ474" s="38">
        <f t="shared" si="79"/>
        <v>6</v>
      </c>
      <c r="AR474" s="38">
        <f t="shared" si="79"/>
        <v>6</v>
      </c>
      <c r="AS474" s="38">
        <f t="shared" si="79"/>
        <v>6</v>
      </c>
      <c r="AT474" s="38">
        <f t="shared" si="79"/>
        <v>6</v>
      </c>
      <c r="AU474" s="38">
        <f t="shared" si="79"/>
        <v>4</v>
      </c>
      <c r="AV474" s="38">
        <f t="shared" si="79"/>
        <v>4</v>
      </c>
      <c r="AW474" s="38">
        <f t="shared" si="79"/>
        <v>4</v>
      </c>
      <c r="AX474" s="38">
        <f t="shared" si="79"/>
        <v>3</v>
      </c>
      <c r="AY474" s="38">
        <f t="shared" si="79"/>
        <v>3</v>
      </c>
      <c r="AZ474" s="38">
        <f t="shared" si="79"/>
        <v>3</v>
      </c>
      <c r="BA474" s="38">
        <f t="shared" si="79"/>
        <v>3</v>
      </c>
      <c r="BB474" s="38"/>
      <c r="BC474" s="38"/>
      <c r="BD474" s="68"/>
      <c r="BE474" s="68"/>
      <c r="BF474" s="68"/>
    </row>
    <row r="475" spans="1:58" s="26" customFormat="1" x14ac:dyDescent="0.25">
      <c r="A475" s="8" t="s">
        <v>278</v>
      </c>
      <c r="B475" s="8"/>
      <c r="C475" s="8"/>
      <c r="D475" s="29"/>
      <c r="E475" s="8"/>
      <c r="F475" s="8"/>
      <c r="G475" s="8"/>
      <c r="H475" s="8"/>
      <c r="I475" s="8"/>
      <c r="J475" s="29"/>
      <c r="K475" s="8"/>
      <c r="L475" s="8"/>
      <c r="M475" s="8"/>
      <c r="N475" s="8"/>
      <c r="O475" s="8"/>
      <c r="P475" s="29"/>
      <c r="Q475" s="8"/>
      <c r="R475" s="8"/>
      <c r="S475" s="29"/>
      <c r="T475" s="8"/>
      <c r="U475" s="8"/>
      <c r="V475" s="8"/>
      <c r="W475" s="29"/>
      <c r="X475" s="8"/>
      <c r="Y475" s="8"/>
      <c r="Z475" s="8"/>
      <c r="AA475" s="8"/>
      <c r="AB475" s="8"/>
      <c r="AC475" s="8"/>
      <c r="AD475" s="8"/>
      <c r="AE475" s="8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10"/>
      <c r="AW475" s="9"/>
      <c r="AX475" s="9"/>
      <c r="AY475" s="9"/>
      <c r="AZ475" s="9"/>
      <c r="BA475" s="9"/>
      <c r="BB475" s="9"/>
      <c r="BC475" s="9"/>
      <c r="BD475" s="10"/>
      <c r="BE475" s="10"/>
      <c r="BF475" s="10"/>
    </row>
    <row r="476" spans="1:58" s="26" customFormat="1" x14ac:dyDescent="0.25">
      <c r="A476" s="1" t="s">
        <v>67</v>
      </c>
      <c r="B476" s="8"/>
      <c r="C476" s="8"/>
      <c r="D476" s="29"/>
      <c r="E476" s="8"/>
      <c r="F476" s="8"/>
      <c r="G476" s="8"/>
      <c r="H476" s="9"/>
      <c r="I476" s="10"/>
      <c r="J476" s="10"/>
      <c r="K476" s="10"/>
      <c r="L476" s="10"/>
      <c r="M476" s="10"/>
      <c r="N476" s="11"/>
      <c r="O476" s="10">
        <v>5</v>
      </c>
      <c r="P476" s="10">
        <v>3</v>
      </c>
      <c r="Q476" s="10">
        <v>3</v>
      </c>
      <c r="R476" s="10">
        <v>3</v>
      </c>
      <c r="S476" s="10">
        <v>3</v>
      </c>
      <c r="T476" s="10">
        <v>64</v>
      </c>
      <c r="U476" s="10">
        <v>61</v>
      </c>
      <c r="V476" s="10">
        <v>62</v>
      </c>
      <c r="W476" s="10">
        <v>61</v>
      </c>
      <c r="X476" s="10">
        <v>59</v>
      </c>
      <c r="Y476" s="10">
        <v>22</v>
      </c>
      <c r="Z476" s="10"/>
      <c r="AA476" s="10"/>
      <c r="AB476" s="10"/>
      <c r="AC476" s="10"/>
      <c r="AD476" s="10"/>
      <c r="AE476" s="10"/>
      <c r="AF476" s="11"/>
      <c r="AG476" s="11"/>
      <c r="AH476" s="11"/>
      <c r="AI476" s="11"/>
      <c r="AJ476" s="11"/>
      <c r="AK476" s="11"/>
      <c r="AL476" s="11"/>
      <c r="AM476" s="11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10"/>
      <c r="BE476" s="10"/>
      <c r="BF476" s="10"/>
    </row>
    <row r="477" spans="1:58" s="26" customFormat="1" x14ac:dyDescent="0.25">
      <c r="A477" s="1" t="s">
        <v>64</v>
      </c>
      <c r="B477" s="8"/>
      <c r="C477" s="8"/>
      <c r="D477" s="29"/>
      <c r="E477" s="8"/>
      <c r="F477" s="8"/>
      <c r="G477" s="8"/>
      <c r="H477" s="9"/>
      <c r="I477" s="10"/>
      <c r="J477" s="10"/>
      <c r="K477" s="10"/>
      <c r="L477" s="10"/>
      <c r="M477" s="10"/>
      <c r="N477" s="11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1"/>
      <c r="AG477" s="11"/>
      <c r="AH477" s="11"/>
      <c r="AI477" s="11"/>
      <c r="AJ477" s="11"/>
      <c r="AK477" s="11"/>
      <c r="AL477" s="11"/>
      <c r="AM477" s="11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10"/>
      <c r="BE477" s="10"/>
      <c r="BF477" s="10"/>
    </row>
    <row r="478" spans="1:58" s="26" customFormat="1" x14ac:dyDescent="0.25">
      <c r="A478" s="1" t="s">
        <v>60</v>
      </c>
      <c r="B478" s="8"/>
      <c r="C478" s="8"/>
      <c r="D478" s="29"/>
      <c r="E478" s="8"/>
      <c r="F478" s="8"/>
      <c r="G478" s="8"/>
      <c r="H478" s="9"/>
      <c r="I478" s="10"/>
      <c r="J478" s="10"/>
      <c r="K478" s="10"/>
      <c r="L478" s="10"/>
      <c r="M478" s="10"/>
      <c r="N478" s="11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1"/>
      <c r="AG478" s="11"/>
      <c r="AH478" s="11"/>
      <c r="AI478" s="11"/>
      <c r="AJ478" s="11"/>
      <c r="AK478" s="11"/>
      <c r="AL478" s="11"/>
      <c r="AM478" s="11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10"/>
      <c r="BE478" s="10"/>
      <c r="BF478" s="10"/>
    </row>
    <row r="479" spans="1:58" s="29" customFormat="1" x14ac:dyDescent="0.25">
      <c r="A479" s="6" t="s">
        <v>68</v>
      </c>
      <c r="B479" s="38"/>
      <c r="C479" s="38"/>
      <c r="D479" s="36"/>
      <c r="E479" s="38"/>
      <c r="F479" s="38"/>
      <c r="G479" s="38"/>
      <c r="H479" s="38"/>
      <c r="I479" s="38"/>
      <c r="J479" s="36"/>
      <c r="K479" s="38"/>
      <c r="L479" s="38"/>
      <c r="M479" s="38"/>
      <c r="N479" s="38"/>
      <c r="O479" s="38">
        <f t="shared" ref="O479:Y479" si="80">SUM(O476:O478)</f>
        <v>5</v>
      </c>
      <c r="P479" s="36">
        <f t="shared" si="80"/>
        <v>3</v>
      </c>
      <c r="Q479" s="38">
        <f t="shared" si="80"/>
        <v>3</v>
      </c>
      <c r="R479" s="38">
        <f t="shared" si="80"/>
        <v>3</v>
      </c>
      <c r="S479" s="36">
        <f t="shared" si="80"/>
        <v>3</v>
      </c>
      <c r="T479" s="38">
        <f t="shared" si="80"/>
        <v>64</v>
      </c>
      <c r="U479" s="38">
        <f t="shared" si="80"/>
        <v>61</v>
      </c>
      <c r="V479" s="38">
        <f t="shared" si="80"/>
        <v>62</v>
      </c>
      <c r="W479" s="36">
        <f t="shared" si="80"/>
        <v>61</v>
      </c>
      <c r="X479" s="38">
        <f t="shared" si="80"/>
        <v>59</v>
      </c>
      <c r="Y479" s="38">
        <f t="shared" si="80"/>
        <v>22</v>
      </c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68"/>
      <c r="BE479" s="68"/>
      <c r="BF479" s="68"/>
    </row>
    <row r="480" spans="1:58" s="26" customFormat="1" x14ac:dyDescent="0.25">
      <c r="A480" s="8" t="s">
        <v>279</v>
      </c>
      <c r="B480" s="8"/>
      <c r="C480" s="8"/>
      <c r="D480" s="29"/>
      <c r="E480" s="8"/>
      <c r="F480" s="8"/>
      <c r="G480" s="8"/>
      <c r="H480" s="9"/>
      <c r="I480" s="10"/>
      <c r="J480" s="10"/>
      <c r="K480" s="10"/>
      <c r="L480" s="10"/>
      <c r="M480" s="10"/>
      <c r="N480" s="11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1"/>
      <c r="AG480" s="11"/>
      <c r="AH480" s="11"/>
      <c r="AI480" s="11"/>
      <c r="AJ480" s="11"/>
      <c r="AK480" s="11"/>
      <c r="AL480" s="11"/>
      <c r="AM480" s="11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10"/>
      <c r="BE480" s="10"/>
      <c r="BF480" s="10"/>
    </row>
    <row r="481" spans="1:68" s="26" customFormat="1" x14ac:dyDescent="0.25">
      <c r="A481" s="1" t="s">
        <v>67</v>
      </c>
      <c r="B481" s="8"/>
      <c r="C481" s="8"/>
      <c r="D481" s="29"/>
      <c r="E481" s="8"/>
      <c r="F481" s="8"/>
      <c r="G481" s="8"/>
      <c r="H481" s="9"/>
      <c r="I481" s="10"/>
      <c r="J481" s="10"/>
      <c r="K481" s="10"/>
      <c r="L481" s="10"/>
      <c r="M481" s="10"/>
      <c r="N481" s="10"/>
      <c r="O481" s="10">
        <v>1</v>
      </c>
      <c r="P481" s="10"/>
      <c r="Q481" s="10"/>
      <c r="R481" s="10"/>
      <c r="S481" s="10"/>
      <c r="T481" s="10">
        <v>1</v>
      </c>
      <c r="U481" s="10">
        <v>1</v>
      </c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1"/>
      <c r="AG481" s="11"/>
      <c r="AH481" s="11"/>
      <c r="AI481" s="11"/>
      <c r="AJ481" s="11"/>
      <c r="AK481" s="11"/>
      <c r="AL481" s="11"/>
      <c r="AM481" s="11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10"/>
      <c r="BE481" s="10"/>
      <c r="BF481" s="10"/>
    </row>
    <row r="482" spans="1:68" s="26" customFormat="1" x14ac:dyDescent="0.25">
      <c r="A482" s="1" t="s">
        <v>64</v>
      </c>
      <c r="B482" s="8"/>
      <c r="C482" s="8"/>
      <c r="D482" s="29"/>
      <c r="E482" s="8"/>
      <c r="F482" s="8"/>
      <c r="G482" s="8"/>
      <c r="H482" s="9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1"/>
      <c r="AG482" s="11"/>
      <c r="AH482" s="11"/>
      <c r="AI482" s="11"/>
      <c r="AJ482" s="11"/>
      <c r="AK482" s="11"/>
      <c r="AL482" s="11"/>
      <c r="AM482" s="11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10"/>
      <c r="BE482" s="10"/>
      <c r="BF482" s="10"/>
    </row>
    <row r="483" spans="1:68" s="26" customFormat="1" x14ac:dyDescent="0.25">
      <c r="A483" s="1" t="s">
        <v>60</v>
      </c>
      <c r="B483" s="8"/>
      <c r="C483" s="8"/>
      <c r="D483" s="29"/>
      <c r="E483" s="8"/>
      <c r="F483" s="8"/>
      <c r="G483" s="8"/>
      <c r="H483" s="9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1"/>
      <c r="AG483" s="11"/>
      <c r="AH483" s="11"/>
      <c r="AI483" s="11"/>
      <c r="AJ483" s="11"/>
      <c r="AK483" s="11"/>
      <c r="AL483" s="11"/>
      <c r="AM483" s="11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10"/>
      <c r="BE483" s="10"/>
      <c r="BF483" s="10"/>
    </row>
    <row r="484" spans="1:68" s="29" customFormat="1" x14ac:dyDescent="0.25">
      <c r="A484" s="6" t="s">
        <v>68</v>
      </c>
      <c r="B484" s="38"/>
      <c r="C484" s="38"/>
      <c r="D484" s="36"/>
      <c r="E484" s="38"/>
      <c r="F484" s="38"/>
      <c r="G484" s="38"/>
      <c r="H484" s="38"/>
      <c r="I484" s="38"/>
      <c r="J484" s="36"/>
      <c r="K484" s="38"/>
      <c r="L484" s="38"/>
      <c r="M484" s="38"/>
      <c r="N484" s="38"/>
      <c r="O484" s="38">
        <f t="shared" ref="O484:U484" si="81">SUM(O481:O483)</f>
        <v>1</v>
      </c>
      <c r="P484" s="36">
        <f t="shared" si="81"/>
        <v>0</v>
      </c>
      <c r="Q484" s="38">
        <f t="shared" si="81"/>
        <v>0</v>
      </c>
      <c r="R484" s="38">
        <f t="shared" si="81"/>
        <v>0</v>
      </c>
      <c r="S484" s="36">
        <f t="shared" si="81"/>
        <v>0</v>
      </c>
      <c r="T484" s="38">
        <f t="shared" si="81"/>
        <v>1</v>
      </c>
      <c r="U484" s="38">
        <f t="shared" si="81"/>
        <v>1</v>
      </c>
      <c r="V484" s="38"/>
      <c r="W484" s="36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68"/>
      <c r="BE484" s="68"/>
      <c r="BF484" s="68"/>
    </row>
    <row r="485" spans="1:68" s="26" customFormat="1" x14ac:dyDescent="0.25">
      <c r="A485" s="8" t="s">
        <v>215</v>
      </c>
      <c r="B485" s="8"/>
      <c r="C485" s="8"/>
      <c r="D485" s="29"/>
      <c r="E485" s="8"/>
      <c r="F485" s="8"/>
      <c r="G485" s="8"/>
      <c r="H485" s="9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1"/>
      <c r="AG485" s="11"/>
      <c r="AH485" s="11"/>
      <c r="AI485" s="11"/>
      <c r="AJ485" s="11"/>
      <c r="AK485" s="11"/>
      <c r="AL485" s="11"/>
      <c r="AM485" s="11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10"/>
      <c r="BE485" s="10"/>
      <c r="BF485" s="10"/>
    </row>
    <row r="486" spans="1:68" s="26" customFormat="1" x14ac:dyDescent="0.25">
      <c r="A486" s="1" t="s">
        <v>67</v>
      </c>
      <c r="B486" s="8"/>
      <c r="C486" s="8"/>
      <c r="D486" s="29"/>
      <c r="E486" s="8"/>
      <c r="F486" s="8"/>
      <c r="G486" s="8"/>
      <c r="H486" s="9"/>
      <c r="I486" s="10"/>
      <c r="J486" s="10"/>
      <c r="K486" s="10"/>
      <c r="L486" s="10"/>
      <c r="M486" s="10"/>
      <c r="N486" s="10"/>
      <c r="O486" s="10">
        <v>21</v>
      </c>
      <c r="P486" s="10">
        <v>69</v>
      </c>
      <c r="Q486" s="10">
        <v>76</v>
      </c>
      <c r="R486" s="10">
        <v>80</v>
      </c>
      <c r="S486" s="10">
        <v>109</v>
      </c>
      <c r="T486" s="10">
        <v>106</v>
      </c>
      <c r="U486" s="10">
        <v>104</v>
      </c>
      <c r="V486" s="10">
        <v>70</v>
      </c>
      <c r="W486" s="10">
        <v>37</v>
      </c>
      <c r="X486" s="10">
        <v>25</v>
      </c>
      <c r="Y486" s="10">
        <v>25</v>
      </c>
      <c r="Z486" s="10">
        <v>20</v>
      </c>
      <c r="AA486" s="10">
        <v>11</v>
      </c>
      <c r="AB486" s="10"/>
      <c r="AC486" s="10"/>
      <c r="AD486" s="10"/>
      <c r="AE486" s="10"/>
      <c r="AF486" s="11"/>
      <c r="AG486" s="11"/>
      <c r="AH486" s="11"/>
      <c r="AI486" s="11"/>
      <c r="AJ486" s="11"/>
      <c r="AK486" s="11"/>
      <c r="AL486" s="11"/>
      <c r="AM486" s="11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10"/>
      <c r="BE486" s="10"/>
      <c r="BF486" s="10"/>
    </row>
    <row r="487" spans="1:68" s="26" customFormat="1" x14ac:dyDescent="0.25">
      <c r="A487" s="1" t="s">
        <v>64</v>
      </c>
      <c r="B487" s="14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15"/>
      <c r="O487" s="15"/>
      <c r="P487" s="15"/>
      <c r="Q487" s="13"/>
      <c r="R487" s="13"/>
      <c r="S487" s="15"/>
      <c r="T487" s="13"/>
      <c r="U487" s="13"/>
      <c r="V487" s="15"/>
      <c r="W487" s="15">
        <v>1</v>
      </c>
      <c r="X487" s="15">
        <v>7</v>
      </c>
      <c r="Y487" s="15">
        <v>7</v>
      </c>
      <c r="Z487" s="15">
        <v>7</v>
      </c>
      <c r="AA487" s="15">
        <v>7</v>
      </c>
      <c r="AB487" s="15">
        <v>0</v>
      </c>
      <c r="AC487" s="15">
        <v>10</v>
      </c>
      <c r="AD487" s="15">
        <v>4</v>
      </c>
      <c r="AE487" s="15"/>
      <c r="AF487" s="13"/>
      <c r="AG487" s="13"/>
      <c r="AH487" s="13"/>
      <c r="AI487" s="13"/>
      <c r="AJ487" s="13"/>
      <c r="AK487" s="13"/>
      <c r="AL487" s="13"/>
      <c r="AM487" s="13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0"/>
      <c r="BE487" s="10"/>
      <c r="BF487" s="10"/>
    </row>
    <row r="488" spans="1:68" s="26" customFormat="1" x14ac:dyDescent="0.25">
      <c r="A488" s="1" t="s">
        <v>60</v>
      </c>
      <c r="B488" s="16"/>
      <c r="C488" s="16"/>
      <c r="D488" s="34"/>
      <c r="E488" s="16"/>
      <c r="F488" s="16"/>
      <c r="G488" s="16"/>
      <c r="H488" s="18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>
        <v>4</v>
      </c>
      <c r="V488" s="17">
        <v>4</v>
      </c>
      <c r="W488" s="17">
        <v>4</v>
      </c>
      <c r="X488" s="17">
        <v>4</v>
      </c>
      <c r="Y488" s="17">
        <v>4</v>
      </c>
      <c r="Z488" s="17">
        <v>6</v>
      </c>
      <c r="AA488" s="17">
        <v>9</v>
      </c>
      <c r="AB488" s="17">
        <v>0</v>
      </c>
      <c r="AC488" s="17">
        <v>4</v>
      </c>
      <c r="AD488" s="17">
        <v>2</v>
      </c>
      <c r="AE488" s="17"/>
      <c r="AF488" s="16"/>
      <c r="AG488" s="16"/>
      <c r="AH488" s="16"/>
      <c r="AI488" s="16"/>
      <c r="AJ488" s="16"/>
      <c r="AK488" s="16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0"/>
      <c r="BE488" s="10"/>
      <c r="BF488" s="10"/>
    </row>
    <row r="489" spans="1:68" s="29" customFormat="1" x14ac:dyDescent="0.25">
      <c r="A489" s="6" t="s">
        <v>68</v>
      </c>
      <c r="B489" s="38"/>
      <c r="C489" s="38"/>
      <c r="D489" s="36"/>
      <c r="E489" s="38"/>
      <c r="F489" s="38"/>
      <c r="G489" s="38"/>
      <c r="H489" s="38"/>
      <c r="I489" s="38"/>
      <c r="J489" s="36"/>
      <c r="K489" s="38"/>
      <c r="L489" s="38"/>
      <c r="M489" s="38"/>
      <c r="N489" s="38"/>
      <c r="O489" s="38">
        <f t="shared" ref="O489:AD489" si="82">SUM(O486:O488)</f>
        <v>21</v>
      </c>
      <c r="P489" s="36">
        <f t="shared" si="82"/>
        <v>69</v>
      </c>
      <c r="Q489" s="38">
        <f t="shared" si="82"/>
        <v>76</v>
      </c>
      <c r="R489" s="38">
        <f t="shared" si="82"/>
        <v>80</v>
      </c>
      <c r="S489" s="36">
        <f t="shared" si="82"/>
        <v>109</v>
      </c>
      <c r="T489" s="38">
        <f t="shared" si="82"/>
        <v>106</v>
      </c>
      <c r="U489" s="38">
        <f t="shared" si="82"/>
        <v>108</v>
      </c>
      <c r="V489" s="38">
        <f t="shared" si="82"/>
        <v>74</v>
      </c>
      <c r="W489" s="36">
        <f t="shared" si="82"/>
        <v>42</v>
      </c>
      <c r="X489" s="38">
        <f t="shared" si="82"/>
        <v>36</v>
      </c>
      <c r="Y489" s="38">
        <f t="shared" si="82"/>
        <v>36</v>
      </c>
      <c r="Z489" s="38">
        <f t="shared" si="82"/>
        <v>33</v>
      </c>
      <c r="AA489" s="38">
        <f t="shared" si="82"/>
        <v>27</v>
      </c>
      <c r="AB489" s="38">
        <f t="shared" si="82"/>
        <v>0</v>
      </c>
      <c r="AC489" s="38">
        <f t="shared" si="82"/>
        <v>14</v>
      </c>
      <c r="AD489" s="38">
        <f t="shared" si="82"/>
        <v>6</v>
      </c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68"/>
      <c r="BE489" s="68"/>
      <c r="BF489" s="68"/>
    </row>
    <row r="490" spans="1:68" s="26" customFormat="1" x14ac:dyDescent="0.25">
      <c r="A490" s="29" t="s">
        <v>118</v>
      </c>
      <c r="B490" s="16"/>
      <c r="C490" s="16"/>
      <c r="D490" s="34"/>
      <c r="E490" s="16"/>
      <c r="F490" s="16"/>
      <c r="G490" s="16"/>
      <c r="H490" s="18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6"/>
      <c r="AG490" s="16"/>
      <c r="AH490" s="16"/>
      <c r="AI490" s="16"/>
      <c r="AJ490" s="16"/>
      <c r="AK490" s="16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0"/>
      <c r="BE490" s="10"/>
      <c r="BF490" s="10"/>
    </row>
    <row r="491" spans="1:68" s="26" customFormat="1" x14ac:dyDescent="0.25">
      <c r="A491" s="35" t="s">
        <v>67</v>
      </c>
      <c r="B491" s="8"/>
      <c r="C491" s="8"/>
      <c r="D491" s="29"/>
      <c r="E491" s="8"/>
      <c r="F491" s="8"/>
      <c r="G491" s="8"/>
      <c r="H491" s="8"/>
      <c r="I491" s="8"/>
      <c r="J491" s="29"/>
      <c r="K491" s="8"/>
      <c r="L491" s="8"/>
      <c r="M491" s="8"/>
      <c r="N491" s="8"/>
      <c r="O491" s="8"/>
      <c r="P491" s="29"/>
      <c r="Q491" s="8"/>
      <c r="R491" s="8"/>
      <c r="S491" s="29"/>
      <c r="T491" s="8"/>
      <c r="U491" s="8"/>
      <c r="V491" s="29"/>
      <c r="W491" s="29"/>
      <c r="X491" s="8"/>
      <c r="Y491" s="8"/>
      <c r="Z491" s="8"/>
      <c r="AA491" s="8"/>
      <c r="AB491" s="8"/>
      <c r="AC491" s="10">
        <v>7</v>
      </c>
      <c r="AD491" s="10">
        <v>8</v>
      </c>
      <c r="AE491" s="10">
        <v>8</v>
      </c>
      <c r="AF491" s="10">
        <v>14</v>
      </c>
      <c r="AG491" s="10">
        <v>14</v>
      </c>
      <c r="AH491" s="10">
        <v>14</v>
      </c>
      <c r="AI491" s="10">
        <v>14</v>
      </c>
      <c r="AJ491" s="10">
        <v>14</v>
      </c>
      <c r="AK491" s="10">
        <v>14</v>
      </c>
      <c r="AL491" s="10">
        <v>14</v>
      </c>
      <c r="AM491" s="10">
        <v>14</v>
      </c>
      <c r="AN491" s="10">
        <v>14</v>
      </c>
      <c r="AO491" s="10">
        <v>14</v>
      </c>
      <c r="AP491" s="10">
        <v>22</v>
      </c>
      <c r="AQ491" s="10">
        <v>22</v>
      </c>
      <c r="AR491" s="10">
        <v>22</v>
      </c>
      <c r="AS491" s="10">
        <v>22</v>
      </c>
      <c r="AT491" s="10">
        <v>22</v>
      </c>
      <c r="AU491" s="10">
        <v>22</v>
      </c>
      <c r="AV491" s="10">
        <v>26</v>
      </c>
      <c r="AW491" s="10">
        <v>22</v>
      </c>
      <c r="AX491" s="9">
        <v>22</v>
      </c>
      <c r="AY491" s="9">
        <v>22</v>
      </c>
      <c r="AZ491" s="9">
        <v>22</v>
      </c>
      <c r="BA491" s="9">
        <v>22</v>
      </c>
      <c r="BB491" s="9">
        <v>20</v>
      </c>
      <c r="BC491" s="9">
        <v>15</v>
      </c>
      <c r="BD491" s="10">
        <v>17</v>
      </c>
      <c r="BE491" s="10">
        <v>16</v>
      </c>
      <c r="BF491" s="10">
        <v>16</v>
      </c>
      <c r="BG491" s="26">
        <v>14</v>
      </c>
      <c r="BH491" s="26">
        <v>14</v>
      </c>
      <c r="BI491" s="26">
        <v>15</v>
      </c>
      <c r="BJ491" s="26">
        <v>14</v>
      </c>
      <c r="BK491" s="26">
        <v>14</v>
      </c>
      <c r="BL491" s="26">
        <v>14</v>
      </c>
      <c r="BM491" s="26">
        <v>14</v>
      </c>
      <c r="BN491" s="26">
        <v>14</v>
      </c>
      <c r="BO491" s="26">
        <v>14</v>
      </c>
      <c r="BP491" s="26">
        <v>14</v>
      </c>
    </row>
    <row r="492" spans="1:68" s="26" customFormat="1" x14ac:dyDescent="0.25">
      <c r="A492" s="35" t="s">
        <v>64</v>
      </c>
      <c r="B492" s="8"/>
      <c r="C492" s="8"/>
      <c r="D492" s="29"/>
      <c r="E492" s="8"/>
      <c r="F492" s="8"/>
      <c r="G492" s="8"/>
      <c r="H492" s="8"/>
      <c r="I492" s="8"/>
      <c r="J492" s="29"/>
      <c r="K492" s="8"/>
      <c r="L492" s="8"/>
      <c r="M492" s="8"/>
      <c r="N492" s="8"/>
      <c r="O492" s="8"/>
      <c r="P492" s="29"/>
      <c r="Q492" s="8"/>
      <c r="R492" s="8"/>
      <c r="S492" s="29"/>
      <c r="T492" s="8"/>
      <c r="U492" s="8"/>
      <c r="V492" s="8"/>
      <c r="W492" s="29"/>
      <c r="X492" s="8"/>
      <c r="Y492" s="8"/>
      <c r="Z492" s="8"/>
      <c r="AA492" s="8"/>
      <c r="AB492" s="8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9"/>
      <c r="AY492" s="9"/>
      <c r="AZ492" s="9"/>
      <c r="BA492" s="9"/>
      <c r="BB492" s="9"/>
      <c r="BC492" s="9"/>
      <c r="BD492" s="10"/>
      <c r="BE492" s="10"/>
      <c r="BF492" s="10"/>
    </row>
    <row r="493" spans="1:68" s="26" customFormat="1" x14ac:dyDescent="0.25">
      <c r="A493" s="35" t="s">
        <v>60</v>
      </c>
      <c r="B493" s="16"/>
      <c r="C493" s="16"/>
      <c r="D493" s="34"/>
      <c r="E493" s="16"/>
      <c r="F493" s="16"/>
      <c r="G493" s="16"/>
      <c r="H493" s="16"/>
      <c r="I493" s="16"/>
      <c r="J493" s="34"/>
      <c r="K493" s="16"/>
      <c r="L493" s="16"/>
      <c r="M493" s="16"/>
      <c r="N493" s="16"/>
      <c r="O493" s="16"/>
      <c r="P493" s="34"/>
      <c r="Q493" s="16"/>
      <c r="R493" s="16"/>
      <c r="S493" s="34"/>
      <c r="T493" s="16"/>
      <c r="U493" s="16"/>
      <c r="V493" s="16"/>
      <c r="W493" s="34"/>
      <c r="X493" s="16"/>
      <c r="Y493" s="16"/>
      <c r="Z493" s="16"/>
      <c r="AA493" s="16"/>
      <c r="AB493" s="16"/>
      <c r="AC493" s="16"/>
      <c r="AD493" s="16"/>
      <c r="AE493" s="16"/>
      <c r="AF493" s="17"/>
      <c r="AG493" s="17"/>
      <c r="AH493" s="17"/>
      <c r="AI493" s="17"/>
      <c r="AJ493" s="17"/>
      <c r="AK493" s="17"/>
      <c r="AL493" s="17"/>
      <c r="AM493" s="17"/>
      <c r="AN493" s="17">
        <v>8</v>
      </c>
      <c r="AO493" s="17">
        <v>8</v>
      </c>
      <c r="AP493" s="17">
        <v>8</v>
      </c>
      <c r="AQ493" s="17">
        <v>8</v>
      </c>
      <c r="AR493" s="17">
        <v>8</v>
      </c>
      <c r="AS493" s="17">
        <v>8</v>
      </c>
      <c r="AT493" s="17">
        <v>8</v>
      </c>
      <c r="AU493" s="17">
        <v>8</v>
      </c>
      <c r="AV493" s="17">
        <v>8</v>
      </c>
      <c r="AW493" s="17">
        <v>8</v>
      </c>
      <c r="AX493" s="18">
        <v>8</v>
      </c>
      <c r="AY493" s="18">
        <v>8</v>
      </c>
      <c r="AZ493" s="18">
        <v>8</v>
      </c>
      <c r="BA493" s="18">
        <v>8</v>
      </c>
      <c r="BB493" s="18">
        <v>7</v>
      </c>
      <c r="BC493" s="18">
        <v>7</v>
      </c>
      <c r="BD493" s="18">
        <v>7</v>
      </c>
      <c r="BE493" s="18">
        <v>8</v>
      </c>
      <c r="BF493" s="18">
        <v>8</v>
      </c>
      <c r="BG493" s="18">
        <v>7</v>
      </c>
      <c r="BH493" s="18">
        <v>7</v>
      </c>
      <c r="BI493" s="18">
        <v>7</v>
      </c>
      <c r="BJ493" s="18">
        <v>3</v>
      </c>
      <c r="BK493" s="18">
        <v>3</v>
      </c>
      <c r="BL493" s="18">
        <v>7</v>
      </c>
      <c r="BM493" s="18">
        <v>7</v>
      </c>
      <c r="BN493" s="18">
        <v>7</v>
      </c>
      <c r="BO493" s="18">
        <v>7</v>
      </c>
      <c r="BP493" s="18">
        <v>7</v>
      </c>
    </row>
    <row r="494" spans="1:68" s="29" customFormat="1" x14ac:dyDescent="0.25">
      <c r="A494" s="41" t="s">
        <v>68</v>
      </c>
      <c r="B494" s="38"/>
      <c r="C494" s="38"/>
      <c r="D494" s="36"/>
      <c r="E494" s="38"/>
      <c r="F494" s="38"/>
      <c r="G494" s="38"/>
      <c r="H494" s="38"/>
      <c r="I494" s="38"/>
      <c r="J494" s="36"/>
      <c r="K494" s="38"/>
      <c r="L494" s="38"/>
      <c r="M494" s="38"/>
      <c r="N494" s="38"/>
      <c r="O494" s="38"/>
      <c r="P494" s="36"/>
      <c r="Q494" s="38"/>
      <c r="R494" s="38"/>
      <c r="S494" s="36"/>
      <c r="T494" s="38"/>
      <c r="U494" s="38"/>
      <c r="V494" s="38"/>
      <c r="W494" s="36"/>
      <c r="X494" s="38"/>
      <c r="Y494" s="38"/>
      <c r="Z494" s="38"/>
      <c r="AA494" s="38"/>
      <c r="AB494" s="38"/>
      <c r="AC494" s="38">
        <f t="shared" ref="AC494:BK494" si="83">SUM(AC491:AC493)</f>
        <v>7</v>
      </c>
      <c r="AD494" s="38">
        <f t="shared" si="83"/>
        <v>8</v>
      </c>
      <c r="AE494" s="38">
        <f t="shared" si="83"/>
        <v>8</v>
      </c>
      <c r="AF494" s="36">
        <f t="shared" si="83"/>
        <v>14</v>
      </c>
      <c r="AG494" s="36">
        <f t="shared" si="83"/>
        <v>14</v>
      </c>
      <c r="AH494" s="36">
        <f t="shared" si="83"/>
        <v>14</v>
      </c>
      <c r="AI494" s="36">
        <f t="shared" si="83"/>
        <v>14</v>
      </c>
      <c r="AJ494" s="36">
        <f t="shared" si="83"/>
        <v>14</v>
      </c>
      <c r="AK494" s="36">
        <f t="shared" si="83"/>
        <v>14</v>
      </c>
      <c r="AL494" s="36">
        <f t="shared" si="83"/>
        <v>14</v>
      </c>
      <c r="AM494" s="36">
        <f t="shared" si="83"/>
        <v>14</v>
      </c>
      <c r="AN494" s="36">
        <f t="shared" si="83"/>
        <v>22</v>
      </c>
      <c r="AO494" s="36">
        <f t="shared" si="83"/>
        <v>22</v>
      </c>
      <c r="AP494" s="36">
        <f t="shared" si="83"/>
        <v>30</v>
      </c>
      <c r="AQ494" s="36">
        <f t="shared" si="83"/>
        <v>30</v>
      </c>
      <c r="AR494" s="36">
        <f t="shared" si="83"/>
        <v>30</v>
      </c>
      <c r="AS494" s="36">
        <f t="shared" si="83"/>
        <v>30</v>
      </c>
      <c r="AT494" s="36">
        <f t="shared" si="83"/>
        <v>30</v>
      </c>
      <c r="AU494" s="36">
        <f t="shared" si="83"/>
        <v>30</v>
      </c>
      <c r="AV494" s="36">
        <f t="shared" si="83"/>
        <v>34</v>
      </c>
      <c r="AW494" s="36">
        <f t="shared" si="83"/>
        <v>30</v>
      </c>
      <c r="AX494" s="38">
        <f t="shared" si="83"/>
        <v>30</v>
      </c>
      <c r="AY494" s="38">
        <f t="shared" si="83"/>
        <v>30</v>
      </c>
      <c r="AZ494" s="38">
        <f t="shared" si="83"/>
        <v>30</v>
      </c>
      <c r="BA494" s="38">
        <f t="shared" si="83"/>
        <v>30</v>
      </c>
      <c r="BB494" s="38">
        <f t="shared" si="83"/>
        <v>27</v>
      </c>
      <c r="BC494" s="38">
        <f t="shared" si="83"/>
        <v>22</v>
      </c>
      <c r="BD494" s="38">
        <f t="shared" si="83"/>
        <v>24</v>
      </c>
      <c r="BE494" s="38">
        <f t="shared" si="83"/>
        <v>24</v>
      </c>
      <c r="BF494" s="38">
        <f t="shared" si="83"/>
        <v>24</v>
      </c>
      <c r="BG494" s="38">
        <f t="shared" si="83"/>
        <v>21</v>
      </c>
      <c r="BH494" s="38">
        <f t="shared" si="83"/>
        <v>21</v>
      </c>
      <c r="BI494" s="38">
        <f t="shared" si="83"/>
        <v>22</v>
      </c>
      <c r="BJ494" s="38">
        <f t="shared" si="83"/>
        <v>17</v>
      </c>
      <c r="BK494" s="38">
        <f t="shared" si="83"/>
        <v>17</v>
      </c>
      <c r="BL494" s="35">
        <v>21</v>
      </c>
      <c r="BM494" s="35">
        <v>21</v>
      </c>
      <c r="BN494" s="35">
        <v>21</v>
      </c>
      <c r="BO494" s="35">
        <v>21</v>
      </c>
      <c r="BP494" s="35">
        <v>21</v>
      </c>
    </row>
    <row r="495" spans="1:68" s="26" customFormat="1" x14ac:dyDescent="0.25">
      <c r="A495" s="29" t="s">
        <v>114</v>
      </c>
      <c r="B495" s="16"/>
      <c r="C495" s="16"/>
      <c r="D495" s="34"/>
      <c r="E495" s="16"/>
      <c r="F495" s="16"/>
      <c r="G495" s="16"/>
      <c r="H495" s="16"/>
      <c r="I495" s="16"/>
      <c r="J495" s="34"/>
      <c r="K495" s="16"/>
      <c r="L495" s="16"/>
      <c r="M495" s="16"/>
      <c r="N495" s="16"/>
      <c r="O495" s="16"/>
      <c r="P495" s="34"/>
      <c r="Q495" s="16"/>
      <c r="R495" s="16"/>
      <c r="S495" s="34"/>
      <c r="T495" s="16"/>
      <c r="U495" s="16"/>
      <c r="V495" s="16"/>
      <c r="W495" s="34"/>
      <c r="X495" s="16"/>
      <c r="Y495" s="16"/>
      <c r="Z495" s="16"/>
      <c r="AA495" s="16"/>
      <c r="AB495" s="16"/>
      <c r="AC495" s="16"/>
      <c r="AD495" s="16"/>
      <c r="AE495" s="16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8"/>
      <c r="AY495" s="18"/>
      <c r="AZ495" s="18"/>
      <c r="BA495" s="18"/>
      <c r="BB495" s="18"/>
      <c r="BC495" s="18"/>
      <c r="BD495" s="10"/>
      <c r="BE495" s="10"/>
      <c r="BF495" s="10"/>
    </row>
    <row r="496" spans="1:68" s="26" customFormat="1" x14ac:dyDescent="0.25">
      <c r="A496" s="35" t="s">
        <v>67</v>
      </c>
      <c r="B496" s="8"/>
      <c r="C496" s="8"/>
      <c r="D496" s="29"/>
      <c r="E496" s="8"/>
      <c r="F496" s="8"/>
      <c r="G496" s="8"/>
      <c r="H496" s="8"/>
      <c r="I496" s="8"/>
      <c r="J496" s="29"/>
      <c r="K496" s="8"/>
      <c r="L496" s="8"/>
      <c r="M496" s="8"/>
      <c r="N496" s="8"/>
      <c r="O496" s="8"/>
      <c r="P496" s="29"/>
      <c r="Q496" s="10">
        <v>33</v>
      </c>
      <c r="R496" s="10">
        <v>37</v>
      </c>
      <c r="S496" s="10">
        <v>45</v>
      </c>
      <c r="T496" s="10">
        <v>54</v>
      </c>
      <c r="U496" s="10">
        <v>54</v>
      </c>
      <c r="V496" s="10">
        <v>51</v>
      </c>
      <c r="W496" s="10">
        <v>55</v>
      </c>
      <c r="X496" s="10">
        <v>52</v>
      </c>
      <c r="Y496" s="10">
        <v>52</v>
      </c>
      <c r="Z496" s="10">
        <v>52</v>
      </c>
      <c r="AA496" s="10">
        <v>51</v>
      </c>
      <c r="AB496" s="10">
        <v>51</v>
      </c>
      <c r="AC496" s="10">
        <v>48</v>
      </c>
      <c r="AD496" s="10">
        <v>48</v>
      </c>
      <c r="AE496" s="10">
        <v>48</v>
      </c>
      <c r="AF496" s="10">
        <v>47</v>
      </c>
      <c r="AG496" s="10">
        <v>45</v>
      </c>
      <c r="AH496" s="10">
        <v>46</v>
      </c>
      <c r="AI496" s="10">
        <v>47</v>
      </c>
      <c r="AJ496" s="10">
        <v>48</v>
      </c>
      <c r="AK496" s="10">
        <v>47</v>
      </c>
      <c r="AL496" s="10">
        <v>47</v>
      </c>
      <c r="AM496" s="10">
        <v>48</v>
      </c>
      <c r="AN496" s="10">
        <v>49</v>
      </c>
      <c r="AO496" s="10">
        <v>49</v>
      </c>
      <c r="AP496" s="10">
        <v>49</v>
      </c>
      <c r="AQ496" s="10">
        <v>50</v>
      </c>
      <c r="AR496" s="26">
        <v>16</v>
      </c>
      <c r="AS496" s="26">
        <v>19</v>
      </c>
      <c r="AT496" s="26">
        <v>18</v>
      </c>
      <c r="AU496" s="26">
        <v>41</v>
      </c>
      <c r="AV496" s="26">
        <v>14</v>
      </c>
      <c r="AW496" s="10">
        <v>14</v>
      </c>
      <c r="AX496" s="9">
        <v>9</v>
      </c>
      <c r="AY496" s="9">
        <v>3</v>
      </c>
      <c r="AZ496" s="9">
        <v>3</v>
      </c>
      <c r="BA496" s="9">
        <v>2</v>
      </c>
      <c r="BB496" s="9">
        <v>2</v>
      </c>
      <c r="BC496" s="9"/>
      <c r="BD496" s="10"/>
      <c r="BE496" s="10"/>
      <c r="BF496" s="10"/>
    </row>
    <row r="497" spans="1:58" s="26" customFormat="1" x14ac:dyDescent="0.25">
      <c r="A497" s="1" t="s">
        <v>64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</row>
    <row r="498" spans="1:58" s="26" customFormat="1" x14ac:dyDescent="0.25">
      <c r="A498" s="1" t="s">
        <v>60</v>
      </c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</row>
    <row r="499" spans="1:58" s="29" customFormat="1" x14ac:dyDescent="0.25">
      <c r="A499" s="6" t="s">
        <v>68</v>
      </c>
      <c r="B499" s="38"/>
      <c r="C499" s="38"/>
      <c r="D499" s="36"/>
      <c r="E499" s="38"/>
      <c r="F499" s="38"/>
      <c r="G499" s="38"/>
      <c r="H499" s="38"/>
      <c r="I499" s="38"/>
      <c r="J499" s="36"/>
      <c r="K499" s="38"/>
      <c r="L499" s="38"/>
      <c r="M499" s="38"/>
      <c r="N499" s="38"/>
      <c r="O499" s="38"/>
      <c r="P499" s="36"/>
      <c r="Q499" s="38">
        <f t="shared" ref="Q499:BB499" si="84">SUM(Q496:Q498)</f>
        <v>33</v>
      </c>
      <c r="R499" s="38">
        <f t="shared" si="84"/>
        <v>37</v>
      </c>
      <c r="S499" s="36">
        <f t="shared" si="84"/>
        <v>45</v>
      </c>
      <c r="T499" s="38">
        <f t="shared" si="84"/>
        <v>54</v>
      </c>
      <c r="U499" s="38">
        <f t="shared" si="84"/>
        <v>54</v>
      </c>
      <c r="V499" s="38">
        <f t="shared" si="84"/>
        <v>51</v>
      </c>
      <c r="W499" s="36">
        <f t="shared" si="84"/>
        <v>55</v>
      </c>
      <c r="X499" s="38">
        <f t="shared" si="84"/>
        <v>52</v>
      </c>
      <c r="Y499" s="38">
        <f t="shared" si="84"/>
        <v>52</v>
      </c>
      <c r="Z499" s="38">
        <f t="shared" si="84"/>
        <v>52</v>
      </c>
      <c r="AA499" s="38">
        <f t="shared" si="84"/>
        <v>51</v>
      </c>
      <c r="AB499" s="38">
        <f t="shared" si="84"/>
        <v>51</v>
      </c>
      <c r="AC499" s="38">
        <f t="shared" si="84"/>
        <v>48</v>
      </c>
      <c r="AD499" s="38">
        <f t="shared" si="84"/>
        <v>48</v>
      </c>
      <c r="AE499" s="38">
        <f t="shared" si="84"/>
        <v>48</v>
      </c>
      <c r="AF499" s="38">
        <f t="shared" si="84"/>
        <v>47</v>
      </c>
      <c r="AG499" s="38">
        <f t="shared" si="84"/>
        <v>45</v>
      </c>
      <c r="AH499" s="38">
        <f t="shared" si="84"/>
        <v>46</v>
      </c>
      <c r="AI499" s="38">
        <f t="shared" si="84"/>
        <v>47</v>
      </c>
      <c r="AJ499" s="38">
        <f t="shared" si="84"/>
        <v>48</v>
      </c>
      <c r="AK499" s="38">
        <f t="shared" si="84"/>
        <v>47</v>
      </c>
      <c r="AL499" s="38">
        <f t="shared" si="84"/>
        <v>47</v>
      </c>
      <c r="AM499" s="38">
        <f t="shared" si="84"/>
        <v>48</v>
      </c>
      <c r="AN499" s="38">
        <f t="shared" si="84"/>
        <v>49</v>
      </c>
      <c r="AO499" s="38">
        <f t="shared" si="84"/>
        <v>49</v>
      </c>
      <c r="AP499" s="38">
        <f t="shared" si="84"/>
        <v>49</v>
      </c>
      <c r="AQ499" s="38">
        <f t="shared" si="84"/>
        <v>50</v>
      </c>
      <c r="AR499" s="38">
        <f t="shared" si="84"/>
        <v>16</v>
      </c>
      <c r="AS499" s="38">
        <f t="shared" si="84"/>
        <v>19</v>
      </c>
      <c r="AT499" s="38">
        <f t="shared" si="84"/>
        <v>18</v>
      </c>
      <c r="AU499" s="38">
        <f t="shared" si="84"/>
        <v>41</v>
      </c>
      <c r="AV499" s="38">
        <f t="shared" si="84"/>
        <v>14</v>
      </c>
      <c r="AW499" s="38">
        <f t="shared" si="84"/>
        <v>14</v>
      </c>
      <c r="AX499" s="38">
        <f t="shared" si="84"/>
        <v>9</v>
      </c>
      <c r="AY499" s="38">
        <f t="shared" si="84"/>
        <v>3</v>
      </c>
      <c r="AZ499" s="38">
        <f t="shared" si="84"/>
        <v>3</v>
      </c>
      <c r="BA499" s="38">
        <f t="shared" si="84"/>
        <v>2</v>
      </c>
      <c r="BB499" s="38">
        <f t="shared" si="84"/>
        <v>2</v>
      </c>
      <c r="BC499" s="38"/>
      <c r="BD499" s="68"/>
      <c r="BE499" s="68"/>
      <c r="BF499" s="68"/>
    </row>
    <row r="500" spans="1:58" s="26" customFormat="1" x14ac:dyDescent="0.25">
      <c r="A500" s="8" t="s">
        <v>58</v>
      </c>
      <c r="B500" s="8"/>
      <c r="C500" s="8"/>
      <c r="D500" s="29"/>
      <c r="E500" s="8"/>
      <c r="F500" s="8"/>
      <c r="G500" s="8"/>
      <c r="H500" s="9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1"/>
      <c r="AG500" s="11"/>
      <c r="AH500" s="11"/>
      <c r="AI500" s="11"/>
      <c r="AJ500" s="11"/>
      <c r="AK500" s="11"/>
      <c r="AL500" s="11"/>
      <c r="AM500" s="11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10"/>
      <c r="BE500" s="10"/>
      <c r="BF500" s="10"/>
    </row>
    <row r="501" spans="1:58" s="26" customFormat="1" x14ac:dyDescent="0.25">
      <c r="A501" s="1" t="s">
        <v>67</v>
      </c>
      <c r="B501" s="8"/>
      <c r="C501" s="8"/>
      <c r="D501" s="29"/>
      <c r="E501" s="8"/>
      <c r="F501" s="8"/>
      <c r="G501" s="8"/>
      <c r="H501" s="8"/>
      <c r="I501" s="8"/>
      <c r="J501" s="29"/>
      <c r="K501" s="8"/>
      <c r="L501" s="8"/>
      <c r="M501" s="8"/>
      <c r="N501" s="8"/>
      <c r="O501" s="8"/>
      <c r="P501" s="29"/>
      <c r="Q501" s="8"/>
      <c r="R501" s="8"/>
      <c r="S501" s="29"/>
      <c r="T501" s="8"/>
      <c r="U501" s="8"/>
      <c r="V501" s="8"/>
      <c r="W501" s="29"/>
      <c r="X501" s="8"/>
      <c r="Y501" s="8"/>
      <c r="Z501" s="10"/>
      <c r="AA501" s="10">
        <v>2</v>
      </c>
      <c r="AB501" s="10">
        <v>2</v>
      </c>
      <c r="AC501" s="10">
        <v>2</v>
      </c>
      <c r="AD501" s="10">
        <v>2</v>
      </c>
      <c r="AE501" s="10">
        <v>2</v>
      </c>
      <c r="AF501" s="9">
        <v>2</v>
      </c>
      <c r="AG501" s="9">
        <v>2</v>
      </c>
      <c r="AH501" s="9">
        <v>8</v>
      </c>
      <c r="AI501" s="9">
        <v>16</v>
      </c>
      <c r="AJ501" s="9">
        <v>29</v>
      </c>
      <c r="AK501" s="9">
        <v>40</v>
      </c>
      <c r="AL501" s="9">
        <v>42</v>
      </c>
      <c r="AM501" s="9">
        <v>42</v>
      </c>
      <c r="AN501" s="9">
        <v>42</v>
      </c>
      <c r="AO501" s="9">
        <v>42</v>
      </c>
      <c r="AP501" s="9">
        <v>42</v>
      </c>
      <c r="AQ501" s="9">
        <v>41</v>
      </c>
      <c r="AR501" s="9">
        <v>40</v>
      </c>
      <c r="AS501" s="9">
        <v>40</v>
      </c>
      <c r="AT501" s="9">
        <v>40</v>
      </c>
      <c r="AU501" s="9">
        <v>40</v>
      </c>
      <c r="AV501" s="10">
        <v>37</v>
      </c>
      <c r="AW501" s="9">
        <v>33</v>
      </c>
      <c r="AX501" s="9"/>
      <c r="AY501" s="9"/>
      <c r="AZ501" s="9"/>
      <c r="BA501" s="9"/>
      <c r="BB501" s="9"/>
      <c r="BC501" s="9"/>
      <c r="BD501" s="10"/>
      <c r="BE501" s="10"/>
      <c r="BF501" s="10"/>
    </row>
    <row r="502" spans="1:58" s="26" customFormat="1" x14ac:dyDescent="0.25">
      <c r="A502" s="1" t="s">
        <v>64</v>
      </c>
      <c r="B502" s="8"/>
      <c r="C502" s="8"/>
      <c r="D502" s="29"/>
      <c r="E502" s="8"/>
      <c r="F502" s="8"/>
      <c r="G502" s="8"/>
      <c r="H502" s="8"/>
      <c r="I502" s="8"/>
      <c r="J502" s="29"/>
      <c r="K502" s="8"/>
      <c r="L502" s="8"/>
      <c r="M502" s="8"/>
      <c r="N502" s="8"/>
      <c r="O502" s="8"/>
      <c r="P502" s="29"/>
      <c r="Q502" s="8"/>
      <c r="R502" s="8"/>
      <c r="S502" s="29"/>
      <c r="T502" s="8"/>
      <c r="U502" s="8"/>
      <c r="V502" s="8"/>
      <c r="W502" s="29"/>
      <c r="X502" s="8"/>
      <c r="Y502" s="8"/>
      <c r="Z502" s="10"/>
      <c r="AA502" s="10"/>
      <c r="AB502" s="10"/>
      <c r="AC502" s="10"/>
      <c r="AD502" s="10"/>
      <c r="AE502" s="10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10"/>
      <c r="AW502" s="9"/>
      <c r="AX502" s="9"/>
      <c r="AY502" s="9"/>
      <c r="AZ502" s="9"/>
      <c r="BA502" s="9"/>
      <c r="BB502" s="9"/>
      <c r="BC502" s="9"/>
      <c r="BD502" s="10"/>
      <c r="BE502" s="10"/>
      <c r="BF502" s="10"/>
    </row>
    <row r="503" spans="1:58" s="26" customFormat="1" x14ac:dyDescent="0.25">
      <c r="A503" s="1" t="s">
        <v>60</v>
      </c>
      <c r="B503" s="8"/>
      <c r="C503" s="8"/>
      <c r="D503" s="29"/>
      <c r="E503" s="8"/>
      <c r="F503" s="8"/>
      <c r="G503" s="8"/>
      <c r="H503" s="8"/>
      <c r="I503" s="8"/>
      <c r="J503" s="29"/>
      <c r="K503" s="8"/>
      <c r="L503" s="8"/>
      <c r="M503" s="8"/>
      <c r="N503" s="8"/>
      <c r="O503" s="8"/>
      <c r="P503" s="29"/>
      <c r="Q503" s="8"/>
      <c r="R503" s="8"/>
      <c r="S503" s="29"/>
      <c r="T503" s="8"/>
      <c r="U503" s="8"/>
      <c r="V503" s="8"/>
      <c r="W503" s="29"/>
      <c r="X503" s="8"/>
      <c r="Y503" s="8"/>
      <c r="Z503" s="10"/>
      <c r="AA503" s="10"/>
      <c r="AB503" s="10"/>
      <c r="AC503" s="10"/>
      <c r="AD503" s="10"/>
      <c r="AE503" s="10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10"/>
      <c r="AW503" s="9"/>
      <c r="AX503" s="9"/>
      <c r="AY503" s="9"/>
      <c r="AZ503" s="9"/>
      <c r="BA503" s="9"/>
      <c r="BB503" s="9"/>
      <c r="BC503" s="9"/>
      <c r="BD503" s="10"/>
      <c r="BE503" s="10"/>
      <c r="BF503" s="10"/>
    </row>
    <row r="504" spans="1:58" s="29" customFormat="1" x14ac:dyDescent="0.25">
      <c r="A504" s="6" t="s">
        <v>68</v>
      </c>
      <c r="B504" s="38"/>
      <c r="C504" s="38"/>
      <c r="D504" s="36"/>
      <c r="E504" s="38"/>
      <c r="F504" s="38"/>
      <c r="G504" s="38"/>
      <c r="H504" s="38"/>
      <c r="I504" s="38"/>
      <c r="J504" s="36"/>
      <c r="K504" s="38"/>
      <c r="L504" s="38"/>
      <c r="M504" s="38"/>
      <c r="N504" s="38"/>
      <c r="O504" s="38"/>
      <c r="P504" s="36"/>
      <c r="Q504" s="38"/>
      <c r="R504" s="38"/>
      <c r="S504" s="36"/>
      <c r="T504" s="38"/>
      <c r="U504" s="38"/>
      <c r="V504" s="38"/>
      <c r="W504" s="36"/>
      <c r="X504" s="38"/>
      <c r="Y504" s="38"/>
      <c r="Z504" s="38"/>
      <c r="AA504" s="38">
        <f t="shared" ref="AA504:AW504" si="85">SUM(AA501:AA503)</f>
        <v>2</v>
      </c>
      <c r="AB504" s="38">
        <f t="shared" si="85"/>
        <v>2</v>
      </c>
      <c r="AC504" s="38">
        <f t="shared" si="85"/>
        <v>2</v>
      </c>
      <c r="AD504" s="38">
        <f t="shared" si="85"/>
        <v>2</v>
      </c>
      <c r="AE504" s="38">
        <f t="shared" si="85"/>
        <v>2</v>
      </c>
      <c r="AF504" s="38">
        <f t="shared" si="85"/>
        <v>2</v>
      </c>
      <c r="AG504" s="38">
        <f t="shared" si="85"/>
        <v>2</v>
      </c>
      <c r="AH504" s="38">
        <f t="shared" si="85"/>
        <v>8</v>
      </c>
      <c r="AI504" s="38">
        <f t="shared" si="85"/>
        <v>16</v>
      </c>
      <c r="AJ504" s="38">
        <f t="shared" si="85"/>
        <v>29</v>
      </c>
      <c r="AK504" s="38">
        <f t="shared" si="85"/>
        <v>40</v>
      </c>
      <c r="AL504" s="38">
        <f t="shared" si="85"/>
        <v>42</v>
      </c>
      <c r="AM504" s="38">
        <f t="shared" si="85"/>
        <v>42</v>
      </c>
      <c r="AN504" s="38">
        <f t="shared" si="85"/>
        <v>42</v>
      </c>
      <c r="AO504" s="38">
        <f t="shared" si="85"/>
        <v>42</v>
      </c>
      <c r="AP504" s="38">
        <f t="shared" si="85"/>
        <v>42</v>
      </c>
      <c r="AQ504" s="38">
        <f t="shared" si="85"/>
        <v>41</v>
      </c>
      <c r="AR504" s="38">
        <f t="shared" si="85"/>
        <v>40</v>
      </c>
      <c r="AS504" s="38">
        <f t="shared" si="85"/>
        <v>40</v>
      </c>
      <c r="AT504" s="38">
        <f t="shared" si="85"/>
        <v>40</v>
      </c>
      <c r="AU504" s="38">
        <f t="shared" si="85"/>
        <v>40</v>
      </c>
      <c r="AV504" s="38">
        <f t="shared" si="85"/>
        <v>37</v>
      </c>
      <c r="AW504" s="38">
        <f t="shared" si="85"/>
        <v>33</v>
      </c>
      <c r="AX504" s="38"/>
      <c r="AY504" s="38"/>
      <c r="AZ504" s="38"/>
      <c r="BA504" s="38"/>
      <c r="BB504" s="38"/>
      <c r="BC504" s="38"/>
      <c r="BD504" s="68"/>
      <c r="BE504" s="68"/>
      <c r="BF504" s="68"/>
    </row>
    <row r="505" spans="1:58" s="26" customFormat="1" x14ac:dyDescent="0.25">
      <c r="A505" s="8" t="s">
        <v>280</v>
      </c>
      <c r="B505" s="8"/>
      <c r="C505" s="8"/>
      <c r="D505" s="29"/>
      <c r="E505" s="8"/>
      <c r="F505" s="8"/>
      <c r="G505" s="8"/>
      <c r="H505" s="8"/>
      <c r="I505" s="8"/>
      <c r="J505" s="29"/>
      <c r="K505" s="8"/>
      <c r="L505" s="8"/>
      <c r="M505" s="8"/>
      <c r="N505" s="8"/>
      <c r="O505" s="8"/>
      <c r="P505" s="29"/>
      <c r="Q505" s="8"/>
      <c r="R505" s="8"/>
      <c r="S505" s="29"/>
      <c r="T505" s="8"/>
      <c r="U505" s="8"/>
      <c r="V505" s="8"/>
      <c r="W505" s="29"/>
      <c r="X505" s="8"/>
      <c r="Y505" s="8"/>
      <c r="Z505" s="10"/>
      <c r="AA505" s="10"/>
      <c r="AB505" s="10"/>
      <c r="AC505" s="10"/>
      <c r="AD505" s="10"/>
      <c r="AE505" s="10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10"/>
      <c r="AW505" s="9"/>
      <c r="AX505" s="9"/>
      <c r="AY505" s="9"/>
      <c r="AZ505" s="9"/>
      <c r="BA505" s="9"/>
      <c r="BB505" s="9"/>
      <c r="BC505" s="9"/>
      <c r="BD505" s="10"/>
      <c r="BE505" s="10"/>
      <c r="BF505" s="10"/>
    </row>
    <row r="506" spans="1:58" s="26" customFormat="1" x14ac:dyDescent="0.25">
      <c r="A506" s="1" t="s">
        <v>67</v>
      </c>
      <c r="B506" s="8"/>
      <c r="C506" s="8"/>
      <c r="D506" s="29"/>
      <c r="E506" s="8"/>
      <c r="F506" s="8"/>
      <c r="G506" s="8"/>
      <c r="H506" s="9"/>
      <c r="I506" s="10"/>
      <c r="J506" s="10"/>
      <c r="K506" s="10"/>
      <c r="L506" s="10"/>
      <c r="M506" s="10"/>
      <c r="N506" s="10">
        <v>3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1"/>
      <c r="AG506" s="11"/>
      <c r="AH506" s="11"/>
      <c r="AI506" s="11"/>
      <c r="AJ506" s="11"/>
      <c r="AK506" s="11"/>
      <c r="AL506" s="11"/>
      <c r="AM506" s="11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10"/>
      <c r="BE506" s="10"/>
      <c r="BF506" s="10"/>
    </row>
    <row r="507" spans="1:58" s="26" customFormat="1" x14ac:dyDescent="0.25">
      <c r="A507" s="1" t="s">
        <v>64</v>
      </c>
      <c r="B507" s="8"/>
      <c r="C507" s="8"/>
      <c r="D507" s="29"/>
      <c r="E507" s="8"/>
      <c r="F507" s="8"/>
      <c r="G507" s="8"/>
      <c r="H507" s="9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1"/>
      <c r="AG507" s="11"/>
      <c r="AH507" s="11"/>
      <c r="AI507" s="11"/>
      <c r="AJ507" s="11"/>
      <c r="AK507" s="11"/>
      <c r="AL507" s="11"/>
      <c r="AM507" s="11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10"/>
      <c r="BE507" s="10"/>
      <c r="BF507" s="10"/>
    </row>
    <row r="508" spans="1:58" s="26" customFormat="1" x14ac:dyDescent="0.25">
      <c r="A508" s="1" t="s">
        <v>60</v>
      </c>
      <c r="B508" s="8"/>
      <c r="C508" s="8"/>
      <c r="D508" s="29"/>
      <c r="E508" s="8"/>
      <c r="F508" s="8"/>
      <c r="G508" s="8"/>
      <c r="H508" s="9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1"/>
      <c r="AG508" s="11"/>
      <c r="AH508" s="11"/>
      <c r="AI508" s="11"/>
      <c r="AJ508" s="11"/>
      <c r="AK508" s="11"/>
      <c r="AL508" s="11"/>
      <c r="AM508" s="11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10"/>
      <c r="BE508" s="10"/>
      <c r="BF508" s="10"/>
    </row>
    <row r="509" spans="1:58" s="29" customFormat="1" x14ac:dyDescent="0.25">
      <c r="A509" s="6" t="s">
        <v>68</v>
      </c>
      <c r="B509" s="38"/>
      <c r="C509" s="38"/>
      <c r="D509" s="36"/>
      <c r="E509" s="38"/>
      <c r="F509" s="38"/>
      <c r="G509" s="38"/>
      <c r="H509" s="38"/>
      <c r="I509" s="38"/>
      <c r="J509" s="36"/>
      <c r="K509" s="38"/>
      <c r="L509" s="38"/>
      <c r="M509" s="38"/>
      <c r="N509" s="38">
        <f>SUM(N506:N508)</f>
        <v>3</v>
      </c>
      <c r="O509" s="38"/>
      <c r="P509" s="36"/>
      <c r="Q509" s="38"/>
      <c r="R509" s="38"/>
      <c r="S509" s="36"/>
      <c r="T509" s="38"/>
      <c r="U509" s="38"/>
      <c r="V509" s="38"/>
      <c r="W509" s="36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68"/>
      <c r="BE509" s="68"/>
      <c r="BF509" s="68"/>
    </row>
    <row r="510" spans="1:58" s="26" customFormat="1" x14ac:dyDescent="0.25">
      <c r="A510" s="8" t="s">
        <v>281</v>
      </c>
      <c r="B510" s="8"/>
      <c r="C510" s="8"/>
      <c r="D510" s="29"/>
      <c r="E510" s="8"/>
      <c r="F510" s="8"/>
      <c r="G510" s="8"/>
      <c r="H510" s="9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1"/>
      <c r="AG510" s="11"/>
      <c r="AH510" s="11"/>
      <c r="AI510" s="11"/>
      <c r="AJ510" s="11"/>
      <c r="AK510" s="11"/>
      <c r="AL510" s="11"/>
      <c r="AM510" s="11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10"/>
      <c r="BE510" s="10"/>
      <c r="BF510" s="10"/>
    </row>
    <row r="511" spans="1:58" s="26" customFormat="1" x14ac:dyDescent="0.25">
      <c r="A511" s="1" t="s">
        <v>67</v>
      </c>
      <c r="B511" s="8"/>
      <c r="C511" s="8"/>
      <c r="D511" s="29"/>
      <c r="E511" s="8"/>
      <c r="F511" s="8"/>
      <c r="G511" s="8"/>
      <c r="H511" s="9"/>
      <c r="I511" s="10"/>
      <c r="J511" s="10"/>
      <c r="K511" s="10"/>
      <c r="L511" s="10"/>
      <c r="M511" s="10"/>
      <c r="N511" s="10"/>
      <c r="O511" s="10"/>
      <c r="P511" s="10"/>
      <c r="Q511" s="10"/>
      <c r="R511" s="10">
        <v>7</v>
      </c>
      <c r="S511" s="10">
        <v>9</v>
      </c>
      <c r="T511" s="10">
        <v>12</v>
      </c>
      <c r="U511" s="10">
        <v>13</v>
      </c>
      <c r="V511" s="10">
        <v>16</v>
      </c>
      <c r="W511" s="10">
        <v>16</v>
      </c>
      <c r="X511" s="10">
        <v>16</v>
      </c>
      <c r="Y511" s="10">
        <v>14</v>
      </c>
      <c r="Z511" s="10"/>
      <c r="AA511" s="10"/>
      <c r="AB511" s="10"/>
      <c r="AC511" s="10"/>
      <c r="AD511" s="10"/>
      <c r="AE511" s="10"/>
      <c r="AF511" s="11"/>
      <c r="AG511" s="11"/>
      <c r="AH511" s="11"/>
      <c r="AI511" s="11"/>
      <c r="AJ511" s="11"/>
      <c r="AK511" s="11"/>
      <c r="AL511" s="11"/>
      <c r="AM511" s="11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10"/>
      <c r="BE511" s="10"/>
      <c r="BF511" s="10"/>
    </row>
    <row r="512" spans="1:58" s="26" customFormat="1" x14ac:dyDescent="0.25">
      <c r="A512" s="1" t="s">
        <v>64</v>
      </c>
      <c r="B512" s="8"/>
      <c r="C512" s="8"/>
      <c r="D512" s="29"/>
      <c r="E512" s="8"/>
      <c r="F512" s="8"/>
      <c r="G512" s="8"/>
      <c r="H512" s="9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1"/>
      <c r="AG512" s="11"/>
      <c r="AH512" s="11"/>
      <c r="AI512" s="11"/>
      <c r="AJ512" s="11"/>
      <c r="AK512" s="11"/>
      <c r="AL512" s="11"/>
      <c r="AM512" s="11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10"/>
      <c r="BE512" s="10"/>
      <c r="BF512" s="10"/>
    </row>
    <row r="513" spans="1:68" s="26" customFormat="1" x14ac:dyDescent="0.25">
      <c r="A513" s="1" t="s">
        <v>60</v>
      </c>
      <c r="B513" s="8"/>
      <c r="C513" s="8"/>
      <c r="D513" s="29"/>
      <c r="E513" s="8"/>
      <c r="F513" s="8"/>
      <c r="G513" s="8"/>
      <c r="H513" s="9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1"/>
      <c r="AG513" s="11"/>
      <c r="AH513" s="11"/>
      <c r="AI513" s="11"/>
      <c r="AJ513" s="11"/>
      <c r="AK513" s="11"/>
      <c r="AL513" s="11"/>
      <c r="AM513" s="11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10"/>
      <c r="BE513" s="10"/>
      <c r="BF513" s="10"/>
    </row>
    <row r="514" spans="1:68" s="29" customFormat="1" x14ac:dyDescent="0.25">
      <c r="A514" s="6" t="s">
        <v>68</v>
      </c>
      <c r="B514" s="38"/>
      <c r="C514" s="38"/>
      <c r="D514" s="36"/>
      <c r="E514" s="38"/>
      <c r="F514" s="38"/>
      <c r="G514" s="38"/>
      <c r="H514" s="38"/>
      <c r="I514" s="38"/>
      <c r="J514" s="36"/>
      <c r="K514" s="38"/>
      <c r="L514" s="38"/>
      <c r="M514" s="38"/>
      <c r="N514" s="38"/>
      <c r="O514" s="38"/>
      <c r="P514" s="36"/>
      <c r="Q514" s="38"/>
      <c r="R514" s="38">
        <f t="shared" ref="R514:Y514" si="86">SUM(R511:R513)</f>
        <v>7</v>
      </c>
      <c r="S514" s="36">
        <f t="shared" si="86"/>
        <v>9</v>
      </c>
      <c r="T514" s="38">
        <f t="shared" si="86"/>
        <v>12</v>
      </c>
      <c r="U514" s="38">
        <f t="shared" si="86"/>
        <v>13</v>
      </c>
      <c r="V514" s="38">
        <f t="shared" si="86"/>
        <v>16</v>
      </c>
      <c r="W514" s="36">
        <f t="shared" si="86"/>
        <v>16</v>
      </c>
      <c r="X514" s="38">
        <f t="shared" si="86"/>
        <v>16</v>
      </c>
      <c r="Y514" s="38">
        <f t="shared" si="86"/>
        <v>14</v>
      </c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68"/>
      <c r="BE514" s="68"/>
      <c r="BF514" s="68"/>
    </row>
    <row r="515" spans="1:68" s="26" customFormat="1" x14ac:dyDescent="0.25">
      <c r="A515" s="8" t="s">
        <v>394</v>
      </c>
      <c r="B515" s="8"/>
      <c r="C515" s="8"/>
      <c r="D515" s="29"/>
      <c r="E515" s="8"/>
      <c r="F515" s="8"/>
      <c r="G515" s="8"/>
      <c r="H515" s="9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1"/>
      <c r="AG515" s="11"/>
      <c r="AH515" s="11"/>
      <c r="AI515" s="11"/>
      <c r="AJ515" s="11"/>
      <c r="AK515" s="11"/>
      <c r="AL515" s="11"/>
      <c r="AM515" s="11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10"/>
      <c r="BE515" s="10"/>
      <c r="BF515" s="10"/>
    </row>
    <row r="516" spans="1:68" s="26" customFormat="1" x14ac:dyDescent="0.25">
      <c r="A516" s="1" t="s">
        <v>67</v>
      </c>
      <c r="B516" s="16"/>
      <c r="C516" s="16"/>
      <c r="D516" s="34"/>
      <c r="E516" s="16"/>
      <c r="F516" s="16"/>
      <c r="G516" s="16"/>
      <c r="H516" s="18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6"/>
      <c r="AG516" s="16"/>
      <c r="AH516" s="16"/>
      <c r="AI516" s="16"/>
      <c r="AJ516" s="16"/>
      <c r="AK516" s="16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0"/>
      <c r="BE516" s="10"/>
      <c r="BF516" s="10"/>
    </row>
    <row r="517" spans="1:68" s="26" customFormat="1" x14ac:dyDescent="0.25">
      <c r="A517" s="1" t="s">
        <v>64</v>
      </c>
      <c r="B517" s="16"/>
      <c r="C517" s="16"/>
      <c r="D517" s="34"/>
      <c r="E517" s="16"/>
      <c r="F517" s="16"/>
      <c r="G517" s="16"/>
      <c r="H517" s="18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6"/>
      <c r="AG517" s="16"/>
      <c r="AH517" s="16"/>
      <c r="AI517" s="16"/>
      <c r="AJ517" s="16"/>
      <c r="AK517" s="16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0"/>
      <c r="BE517" s="10"/>
      <c r="BF517" s="10"/>
    </row>
    <row r="518" spans="1:68" s="26" customFormat="1" x14ac:dyDescent="0.25">
      <c r="A518" s="1" t="s">
        <v>60</v>
      </c>
      <c r="B518" s="16"/>
      <c r="C518" s="16"/>
      <c r="D518" s="34"/>
      <c r="E518" s="16"/>
      <c r="F518" s="16"/>
      <c r="G518" s="16"/>
      <c r="H518" s="18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>
        <v>1</v>
      </c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6"/>
      <c r="AG518" s="16"/>
      <c r="AH518" s="16"/>
      <c r="AI518" s="16"/>
      <c r="AJ518" s="16"/>
      <c r="AK518" s="16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0"/>
      <c r="BE518" s="10"/>
      <c r="BF518" s="10"/>
    </row>
    <row r="519" spans="1:68" s="29" customFormat="1" x14ac:dyDescent="0.25">
      <c r="A519" s="6" t="s">
        <v>68</v>
      </c>
      <c r="B519" s="38"/>
      <c r="C519" s="38"/>
      <c r="D519" s="36"/>
      <c r="E519" s="38"/>
      <c r="F519" s="38"/>
      <c r="G519" s="38"/>
      <c r="H519" s="38"/>
      <c r="I519" s="38"/>
      <c r="J519" s="36"/>
      <c r="K519" s="38"/>
      <c r="L519" s="38"/>
      <c r="M519" s="38"/>
      <c r="N519" s="38"/>
      <c r="O519" s="38"/>
      <c r="P519" s="36"/>
      <c r="Q519" s="38"/>
      <c r="R519" s="38"/>
      <c r="S519" s="36">
        <f>SUM(S516:S518)</f>
        <v>1</v>
      </c>
      <c r="T519" s="38"/>
      <c r="U519" s="38"/>
      <c r="V519" s="38"/>
      <c r="W519" s="36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68"/>
      <c r="BE519" s="68"/>
      <c r="BF519" s="68"/>
    </row>
    <row r="520" spans="1:68" s="26" customFormat="1" x14ac:dyDescent="0.25">
      <c r="A520" s="8" t="s">
        <v>451</v>
      </c>
      <c r="B520" s="16"/>
      <c r="C520" s="16"/>
      <c r="D520" s="34"/>
      <c r="E520" s="16"/>
      <c r="F520" s="16"/>
      <c r="G520" s="16"/>
      <c r="H520" s="18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6"/>
      <c r="AG520" s="16"/>
      <c r="AH520" s="16"/>
      <c r="AI520" s="16"/>
      <c r="AJ520" s="16"/>
      <c r="AK520" s="16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0"/>
      <c r="BE520" s="10"/>
      <c r="BF520" s="10"/>
    </row>
    <row r="521" spans="1:68" s="26" customFormat="1" x14ac:dyDescent="0.25">
      <c r="A521" s="1" t="s">
        <v>67</v>
      </c>
      <c r="B521" s="16"/>
      <c r="C521" s="16"/>
      <c r="D521" s="34"/>
      <c r="E521" s="16"/>
      <c r="F521" s="16"/>
      <c r="G521" s="16"/>
      <c r="H521" s="18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6"/>
      <c r="AG521" s="16"/>
      <c r="AH521" s="16"/>
      <c r="AI521" s="16"/>
      <c r="AJ521" s="16"/>
      <c r="AK521" s="16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0"/>
      <c r="BE521" s="10"/>
      <c r="BF521" s="10"/>
      <c r="BI521" s="26">
        <v>31</v>
      </c>
      <c r="BJ521" s="26">
        <v>37</v>
      </c>
      <c r="BK521" s="26">
        <v>37</v>
      </c>
      <c r="BL521" s="26">
        <v>42</v>
      </c>
      <c r="BM521" s="26">
        <v>41</v>
      </c>
      <c r="BN521" s="26">
        <v>41</v>
      </c>
      <c r="BO521" s="26">
        <v>31</v>
      </c>
      <c r="BP521" s="26">
        <v>4</v>
      </c>
    </row>
    <row r="522" spans="1:68" s="26" customFormat="1" x14ac:dyDescent="0.25">
      <c r="A522" s="1" t="s">
        <v>64</v>
      </c>
      <c r="B522" s="16"/>
      <c r="C522" s="16"/>
      <c r="D522" s="34"/>
      <c r="E522" s="16"/>
      <c r="F522" s="16"/>
      <c r="G522" s="16"/>
      <c r="H522" s="18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6"/>
      <c r="AG522" s="16"/>
      <c r="AH522" s="16"/>
      <c r="AI522" s="16"/>
      <c r="AJ522" s="16"/>
      <c r="AK522" s="16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0"/>
      <c r="BE522" s="10"/>
      <c r="BF522" s="10"/>
    </row>
    <row r="523" spans="1:68" s="26" customFormat="1" x14ac:dyDescent="0.25">
      <c r="A523" s="1" t="s">
        <v>60</v>
      </c>
      <c r="B523" s="16"/>
      <c r="C523" s="16"/>
      <c r="D523" s="34"/>
      <c r="E523" s="16"/>
      <c r="F523" s="16"/>
      <c r="G523" s="16"/>
      <c r="H523" s="18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6"/>
      <c r="AG523" s="16"/>
      <c r="AH523" s="16"/>
      <c r="AI523" s="16"/>
      <c r="AJ523" s="16"/>
      <c r="AK523" s="16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0"/>
      <c r="BE523" s="10"/>
      <c r="BF523" s="10"/>
    </row>
    <row r="524" spans="1:68" s="29" customFormat="1" x14ac:dyDescent="0.25">
      <c r="A524" s="6" t="s">
        <v>68</v>
      </c>
      <c r="B524" s="16"/>
      <c r="C524" s="16"/>
      <c r="D524" s="34"/>
      <c r="E524" s="16"/>
      <c r="F524" s="16"/>
      <c r="G524" s="16"/>
      <c r="H524" s="70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16"/>
      <c r="AG524" s="16"/>
      <c r="AH524" s="16"/>
      <c r="AI524" s="16"/>
      <c r="AJ524" s="16"/>
      <c r="AK524" s="16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0"/>
      <c r="AW524" s="70"/>
      <c r="AX524" s="70"/>
      <c r="AY524" s="70"/>
      <c r="AZ524" s="70"/>
      <c r="BA524" s="70"/>
      <c r="BB524" s="70"/>
      <c r="BC524" s="70"/>
      <c r="BD524" s="68"/>
      <c r="BE524" s="68"/>
      <c r="BF524" s="68"/>
      <c r="BI524" s="42">
        <f>SUM(BI521:BI523)</f>
        <v>31</v>
      </c>
      <c r="BJ524" s="42">
        <f>SUM(BJ521:BJ523)</f>
        <v>37</v>
      </c>
      <c r="BK524" s="42">
        <f>SUM(BK521:BK523)</f>
        <v>37</v>
      </c>
      <c r="BL524" s="35">
        <v>42</v>
      </c>
      <c r="BM524" s="35">
        <v>41</v>
      </c>
      <c r="BN524" s="35">
        <v>41</v>
      </c>
      <c r="BO524" s="35">
        <v>31</v>
      </c>
      <c r="BP524" s="35">
        <v>4</v>
      </c>
    </row>
    <row r="525" spans="1:68" s="26" customFormat="1" x14ac:dyDescent="0.25">
      <c r="A525" s="8" t="s">
        <v>124</v>
      </c>
      <c r="B525" s="16"/>
      <c r="C525" s="16"/>
      <c r="D525" s="34"/>
      <c r="E525" s="16"/>
      <c r="F525" s="16"/>
      <c r="G525" s="16"/>
      <c r="H525" s="18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6"/>
      <c r="AG525" s="16"/>
      <c r="AH525" s="16"/>
      <c r="AI525" s="16"/>
      <c r="AJ525" s="16"/>
      <c r="AK525" s="16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0"/>
      <c r="BE525" s="10"/>
      <c r="BF525" s="10"/>
    </row>
    <row r="526" spans="1:68" s="26" customFormat="1" x14ac:dyDescent="0.25">
      <c r="A526" s="1" t="s">
        <v>67</v>
      </c>
      <c r="B526" s="12"/>
      <c r="C526" s="12"/>
      <c r="D526" s="33"/>
      <c r="E526" s="12"/>
      <c r="F526" s="12"/>
      <c r="G526" s="12"/>
      <c r="H526" s="12"/>
      <c r="I526" s="12"/>
      <c r="J526" s="33"/>
      <c r="K526" s="12"/>
      <c r="L526" s="12"/>
      <c r="M526" s="12"/>
      <c r="N526" s="12"/>
      <c r="O526" s="12"/>
      <c r="P526" s="33"/>
      <c r="Q526" s="12"/>
      <c r="R526" s="12"/>
      <c r="S526" s="33"/>
      <c r="T526" s="12"/>
      <c r="U526" s="12"/>
      <c r="V526" s="12"/>
      <c r="AF526" s="14"/>
      <c r="AG526" s="14"/>
      <c r="AH526" s="14"/>
      <c r="AI526" s="14"/>
      <c r="AJ526" s="14"/>
      <c r="AK526" s="14"/>
      <c r="AL526" s="14"/>
      <c r="AM526" s="14"/>
      <c r="BD526" s="10"/>
      <c r="BE526" s="10"/>
      <c r="BF526" s="10"/>
    </row>
    <row r="527" spans="1:68" s="26" customFormat="1" x14ac:dyDescent="0.25">
      <c r="A527" s="1" t="s">
        <v>64</v>
      </c>
      <c r="B527" s="12"/>
      <c r="C527" s="12"/>
      <c r="D527" s="33"/>
      <c r="E527" s="12"/>
      <c r="F527" s="12"/>
      <c r="G527" s="12"/>
      <c r="H527" s="12"/>
      <c r="I527" s="12"/>
      <c r="J527" s="33"/>
      <c r="K527" s="12"/>
      <c r="L527" s="12"/>
      <c r="M527" s="12"/>
      <c r="N527" s="12"/>
      <c r="O527" s="12"/>
      <c r="P527" s="33"/>
      <c r="Q527" s="12"/>
      <c r="R527" s="12"/>
      <c r="S527" s="33"/>
      <c r="T527" s="12"/>
      <c r="U527" s="12"/>
      <c r="V527" s="12"/>
      <c r="W527" s="15">
        <v>1</v>
      </c>
      <c r="X527" s="12"/>
      <c r="Y527" s="12"/>
      <c r="Z527" s="12"/>
      <c r="AA527" s="12"/>
      <c r="AB527" s="15">
        <v>7</v>
      </c>
      <c r="AC527" s="15">
        <v>7</v>
      </c>
      <c r="AD527" s="15">
        <v>7</v>
      </c>
      <c r="AE527" s="15">
        <v>7</v>
      </c>
      <c r="AF527" s="14"/>
      <c r="AG527" s="14"/>
      <c r="AH527" s="14"/>
      <c r="AI527" s="14"/>
      <c r="AJ527" s="14"/>
      <c r="AK527" s="14"/>
      <c r="AL527" s="14"/>
      <c r="AM527" s="14"/>
      <c r="AN527" s="14">
        <v>8</v>
      </c>
      <c r="AO527" s="14">
        <v>6</v>
      </c>
      <c r="AP527" s="14">
        <v>4</v>
      </c>
      <c r="AQ527" s="14">
        <v>12</v>
      </c>
      <c r="AR527" s="14">
        <v>12</v>
      </c>
      <c r="AS527" s="14">
        <v>12</v>
      </c>
      <c r="AT527" s="14">
        <v>10</v>
      </c>
      <c r="AU527" s="14">
        <v>10</v>
      </c>
      <c r="AV527" s="14">
        <v>21</v>
      </c>
      <c r="AW527" s="14">
        <v>23</v>
      </c>
      <c r="AX527" s="14">
        <v>23</v>
      </c>
      <c r="AY527" s="14">
        <v>19</v>
      </c>
      <c r="AZ527" s="14">
        <v>28</v>
      </c>
      <c r="BA527" s="14">
        <v>28</v>
      </c>
      <c r="BB527" s="14">
        <v>30</v>
      </c>
      <c r="BC527" s="14">
        <v>20</v>
      </c>
      <c r="BD527" s="14">
        <v>20</v>
      </c>
      <c r="BE527" s="55">
        <v>20</v>
      </c>
      <c r="BF527" s="57">
        <v>17</v>
      </c>
      <c r="BG527" s="60">
        <v>17</v>
      </c>
      <c r="BH527" s="60">
        <v>11</v>
      </c>
      <c r="BI527" s="60">
        <v>11</v>
      </c>
      <c r="BJ527" s="60">
        <v>14</v>
      </c>
      <c r="BK527" s="60">
        <v>12</v>
      </c>
      <c r="BL527" s="60">
        <v>11</v>
      </c>
      <c r="BM527" s="60">
        <v>11</v>
      </c>
      <c r="BN527" s="60">
        <v>10</v>
      </c>
      <c r="BO527" s="60">
        <v>10</v>
      </c>
      <c r="BP527" s="60">
        <v>10</v>
      </c>
    </row>
    <row r="528" spans="1:68" s="26" customFormat="1" x14ac:dyDescent="0.25">
      <c r="A528" s="1" t="s">
        <v>60</v>
      </c>
      <c r="B528" s="12"/>
      <c r="C528" s="12"/>
      <c r="D528" s="33"/>
      <c r="E528" s="12"/>
      <c r="F528" s="12"/>
      <c r="G528" s="12"/>
      <c r="H528" s="12"/>
      <c r="I528" s="12"/>
      <c r="J528" s="33"/>
      <c r="K528" s="12"/>
      <c r="L528" s="12"/>
      <c r="M528" s="12"/>
      <c r="N528" s="12"/>
      <c r="O528" s="12"/>
      <c r="P528" s="33"/>
      <c r="Q528" s="12"/>
      <c r="R528" s="12"/>
      <c r="S528" s="33"/>
      <c r="T528" s="12"/>
      <c r="U528" s="12"/>
      <c r="V528" s="12"/>
      <c r="W528" s="15"/>
      <c r="X528" s="12"/>
      <c r="Y528" s="12"/>
      <c r="Z528" s="12"/>
      <c r="AA528" s="12"/>
      <c r="AB528" s="15"/>
      <c r="AC528" s="15"/>
      <c r="AD528" s="15"/>
      <c r="AE528" s="15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0"/>
      <c r="BE528" s="10"/>
      <c r="BF528" s="61">
        <v>3</v>
      </c>
      <c r="BG528" s="61">
        <v>3</v>
      </c>
      <c r="BH528" s="61">
        <v>9</v>
      </c>
      <c r="BI528" s="61">
        <v>9</v>
      </c>
      <c r="BJ528" s="61">
        <v>6</v>
      </c>
      <c r="BK528" s="61">
        <v>6</v>
      </c>
      <c r="BL528" s="61">
        <v>8</v>
      </c>
      <c r="BM528" s="61">
        <v>8</v>
      </c>
      <c r="BN528" s="61">
        <v>8</v>
      </c>
      <c r="BO528" s="61">
        <v>8</v>
      </c>
      <c r="BP528" s="61">
        <v>7</v>
      </c>
    </row>
    <row r="529" spans="1:68" s="29" customFormat="1" x14ac:dyDescent="0.25">
      <c r="A529" s="6" t="s">
        <v>68</v>
      </c>
      <c r="B529" s="38"/>
      <c r="C529" s="38"/>
      <c r="D529" s="36"/>
      <c r="E529" s="38"/>
      <c r="F529" s="38"/>
      <c r="G529" s="38"/>
      <c r="H529" s="38"/>
      <c r="I529" s="38"/>
      <c r="J529" s="36"/>
      <c r="K529" s="38"/>
      <c r="L529" s="38"/>
      <c r="M529" s="38"/>
      <c r="N529" s="38"/>
      <c r="O529" s="38"/>
      <c r="P529" s="36"/>
      <c r="Q529" s="38"/>
      <c r="R529" s="38"/>
      <c r="S529" s="36"/>
      <c r="T529" s="38"/>
      <c r="U529" s="38"/>
      <c r="V529" s="38"/>
      <c r="W529" s="36">
        <f t="shared" ref="W529:AE529" si="87">SUM(W527:W528)</f>
        <v>1</v>
      </c>
      <c r="X529" s="38">
        <f t="shared" si="87"/>
        <v>0</v>
      </c>
      <c r="Y529" s="38">
        <f t="shared" si="87"/>
        <v>0</v>
      </c>
      <c r="Z529" s="38">
        <f t="shared" si="87"/>
        <v>0</v>
      </c>
      <c r="AA529" s="38">
        <f t="shared" si="87"/>
        <v>0</v>
      </c>
      <c r="AB529" s="38">
        <f t="shared" si="87"/>
        <v>7</v>
      </c>
      <c r="AC529" s="38">
        <f t="shared" si="87"/>
        <v>7</v>
      </c>
      <c r="AD529" s="38">
        <f t="shared" si="87"/>
        <v>7</v>
      </c>
      <c r="AE529" s="38">
        <f t="shared" si="87"/>
        <v>7</v>
      </c>
      <c r="AF529" s="38">
        <f t="shared" ref="AF529:AM529" si="88">SUM(AF526:AF528)</f>
        <v>0</v>
      </c>
      <c r="AG529" s="38">
        <f t="shared" si="88"/>
        <v>0</v>
      </c>
      <c r="AH529" s="38">
        <f t="shared" si="88"/>
        <v>0</v>
      </c>
      <c r="AI529" s="38">
        <f t="shared" si="88"/>
        <v>0</v>
      </c>
      <c r="AJ529" s="38">
        <f t="shared" si="88"/>
        <v>0</v>
      </c>
      <c r="AK529" s="38">
        <f t="shared" si="88"/>
        <v>0</v>
      </c>
      <c r="AL529" s="38">
        <f t="shared" si="88"/>
        <v>0</v>
      </c>
      <c r="AM529" s="38">
        <f t="shared" si="88"/>
        <v>0</v>
      </c>
      <c r="AN529" s="38">
        <f t="shared" ref="AN529:BJ529" si="89">SUM(AN527:AN528)</f>
        <v>8</v>
      </c>
      <c r="AO529" s="38">
        <f t="shared" si="89"/>
        <v>6</v>
      </c>
      <c r="AP529" s="38">
        <f t="shared" si="89"/>
        <v>4</v>
      </c>
      <c r="AQ529" s="38">
        <f t="shared" si="89"/>
        <v>12</v>
      </c>
      <c r="AR529" s="38">
        <f t="shared" si="89"/>
        <v>12</v>
      </c>
      <c r="AS529" s="38">
        <f t="shared" si="89"/>
        <v>12</v>
      </c>
      <c r="AT529" s="38">
        <f t="shared" si="89"/>
        <v>10</v>
      </c>
      <c r="AU529" s="38">
        <f t="shared" si="89"/>
        <v>10</v>
      </c>
      <c r="AV529" s="38">
        <f t="shared" si="89"/>
        <v>21</v>
      </c>
      <c r="AW529" s="38">
        <f t="shared" si="89"/>
        <v>23</v>
      </c>
      <c r="AX529" s="38">
        <f t="shared" si="89"/>
        <v>23</v>
      </c>
      <c r="AY529" s="38">
        <f t="shared" si="89"/>
        <v>19</v>
      </c>
      <c r="AZ529" s="38">
        <f t="shared" si="89"/>
        <v>28</v>
      </c>
      <c r="BA529" s="38">
        <f t="shared" si="89"/>
        <v>28</v>
      </c>
      <c r="BB529" s="38">
        <f t="shared" si="89"/>
        <v>30</v>
      </c>
      <c r="BC529" s="38">
        <f t="shared" si="89"/>
        <v>20</v>
      </c>
      <c r="BD529" s="38">
        <f t="shared" si="89"/>
        <v>20</v>
      </c>
      <c r="BE529" s="38">
        <f t="shared" si="89"/>
        <v>20</v>
      </c>
      <c r="BF529" s="38">
        <f t="shared" si="89"/>
        <v>20</v>
      </c>
      <c r="BG529" s="38">
        <f t="shared" si="89"/>
        <v>20</v>
      </c>
      <c r="BH529" s="38">
        <f t="shared" si="89"/>
        <v>20</v>
      </c>
      <c r="BI529" s="38">
        <f t="shared" si="89"/>
        <v>20</v>
      </c>
      <c r="BJ529" s="38">
        <f t="shared" si="89"/>
        <v>20</v>
      </c>
      <c r="BK529" s="78">
        <v>18</v>
      </c>
      <c r="BL529" s="35">
        <v>19</v>
      </c>
      <c r="BM529" s="35">
        <v>19</v>
      </c>
      <c r="BN529" s="35">
        <v>18</v>
      </c>
      <c r="BO529" s="35">
        <v>18</v>
      </c>
      <c r="BP529" s="35">
        <v>17</v>
      </c>
    </row>
    <row r="530" spans="1:68" s="26" customFormat="1" x14ac:dyDescent="0.25">
      <c r="A530" s="29" t="s">
        <v>117</v>
      </c>
      <c r="B530" s="12"/>
      <c r="C530" s="12"/>
      <c r="D530" s="33"/>
      <c r="E530" s="12"/>
      <c r="F530" s="12"/>
      <c r="G530" s="12"/>
      <c r="H530" s="12"/>
      <c r="I530" s="12"/>
      <c r="J530" s="33"/>
      <c r="K530" s="12"/>
      <c r="L530" s="12"/>
      <c r="M530" s="12"/>
      <c r="N530" s="12"/>
      <c r="O530" s="12"/>
      <c r="P530" s="33"/>
      <c r="Q530" s="12"/>
      <c r="R530" s="12"/>
      <c r="S530" s="33"/>
      <c r="T530" s="12"/>
      <c r="U530" s="12"/>
      <c r="V530" s="12"/>
      <c r="W530" s="15"/>
      <c r="X530" s="12"/>
      <c r="Y530" s="12"/>
      <c r="Z530" s="12"/>
      <c r="AA530" s="12"/>
      <c r="AB530" s="15"/>
      <c r="AC530" s="15"/>
      <c r="AD530" s="15"/>
      <c r="AE530" s="15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0"/>
      <c r="BE530" s="10"/>
      <c r="BF530" s="10"/>
    </row>
    <row r="531" spans="1:68" s="26" customFormat="1" x14ac:dyDescent="0.25">
      <c r="A531" s="1" t="s">
        <v>67</v>
      </c>
      <c r="B531" s="8"/>
      <c r="C531" s="8"/>
      <c r="D531" s="29"/>
      <c r="E531" s="8"/>
      <c r="F531" s="8"/>
      <c r="G531" s="8"/>
      <c r="H531" s="8"/>
      <c r="I531" s="8"/>
      <c r="J531" s="29"/>
      <c r="K531" s="8"/>
      <c r="L531" s="8"/>
      <c r="M531" s="8"/>
      <c r="N531" s="8"/>
      <c r="O531" s="8"/>
      <c r="P531" s="29"/>
      <c r="Q531" s="8"/>
      <c r="R531" s="8"/>
      <c r="S531" s="29"/>
      <c r="T531" s="8"/>
      <c r="U531" s="8"/>
      <c r="V531" s="8"/>
      <c r="W531" s="29"/>
      <c r="X531" s="8"/>
      <c r="Y531" s="8"/>
      <c r="Z531" s="10"/>
      <c r="AA531" s="10"/>
      <c r="AB531" s="10"/>
      <c r="AC531" s="10">
        <v>15</v>
      </c>
      <c r="AD531" s="10">
        <v>15</v>
      </c>
      <c r="AE531" s="10">
        <v>15</v>
      </c>
      <c r="AF531" s="10">
        <v>15</v>
      </c>
      <c r="AG531" s="10">
        <v>10</v>
      </c>
      <c r="AH531" s="10">
        <v>15</v>
      </c>
      <c r="AI531" s="10">
        <v>22</v>
      </c>
      <c r="AJ531" s="10">
        <v>21</v>
      </c>
      <c r="AK531" s="10">
        <v>23</v>
      </c>
      <c r="AL531" s="10">
        <v>21</v>
      </c>
      <c r="AM531" s="9">
        <v>19</v>
      </c>
      <c r="AN531" s="9">
        <v>36</v>
      </c>
      <c r="AO531" s="9">
        <v>37</v>
      </c>
      <c r="AP531" s="9">
        <v>29</v>
      </c>
      <c r="AQ531" s="9">
        <v>23</v>
      </c>
      <c r="AR531" s="9">
        <v>42</v>
      </c>
      <c r="AS531" s="9">
        <v>32</v>
      </c>
      <c r="AT531" s="9">
        <v>38</v>
      </c>
      <c r="AU531" s="9">
        <v>16</v>
      </c>
      <c r="AV531" s="9">
        <v>53</v>
      </c>
      <c r="AW531" s="9">
        <v>53</v>
      </c>
      <c r="AX531" s="9">
        <v>53</v>
      </c>
      <c r="AY531" s="9">
        <v>55</v>
      </c>
      <c r="AZ531" s="9">
        <v>48</v>
      </c>
      <c r="BA531" s="9">
        <v>48</v>
      </c>
      <c r="BB531" s="9">
        <v>45</v>
      </c>
      <c r="BC531" s="9">
        <v>44</v>
      </c>
      <c r="BD531" s="10">
        <v>45</v>
      </c>
      <c r="BE531" s="10">
        <v>43</v>
      </c>
      <c r="BF531" s="10">
        <v>44</v>
      </c>
      <c r="BG531" s="26">
        <v>46</v>
      </c>
      <c r="BH531" s="26">
        <v>49</v>
      </c>
      <c r="BI531" s="26">
        <v>52</v>
      </c>
      <c r="BJ531" s="26">
        <v>57</v>
      </c>
      <c r="BK531" s="26">
        <v>61</v>
      </c>
      <c r="BL531" s="26">
        <v>52</v>
      </c>
      <c r="BM531" s="26">
        <v>52</v>
      </c>
      <c r="BN531" s="26">
        <v>51</v>
      </c>
      <c r="BO531" s="26">
        <v>68</v>
      </c>
      <c r="BP531" s="26">
        <f>17+35</f>
        <v>52</v>
      </c>
    </row>
    <row r="532" spans="1:68" s="26" customFormat="1" x14ac:dyDescent="0.25">
      <c r="A532" s="1" t="s">
        <v>64</v>
      </c>
      <c r="B532" s="8"/>
      <c r="C532" s="8"/>
      <c r="D532" s="29"/>
      <c r="E532" s="8"/>
      <c r="F532" s="8"/>
      <c r="G532" s="8"/>
      <c r="H532" s="8"/>
      <c r="I532" s="8"/>
      <c r="J532" s="29"/>
      <c r="K532" s="8"/>
      <c r="L532" s="8"/>
      <c r="M532" s="8"/>
      <c r="N532" s="8"/>
      <c r="O532" s="8"/>
      <c r="P532" s="29"/>
      <c r="Q532" s="8"/>
      <c r="R532" s="8"/>
      <c r="S532" s="29"/>
      <c r="T532" s="8"/>
      <c r="U532" s="8"/>
      <c r="V532" s="8"/>
      <c r="W532" s="29"/>
      <c r="X532" s="8"/>
      <c r="Y532" s="8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9"/>
      <c r="AN532" s="9"/>
      <c r="AO532" s="9"/>
      <c r="AP532" s="9"/>
      <c r="AQ532" s="9"/>
      <c r="AR532" s="9"/>
      <c r="AS532" s="9"/>
      <c r="AT532" s="9"/>
      <c r="AU532" s="9"/>
      <c r="AV532" s="10"/>
      <c r="AW532" s="9"/>
      <c r="AX532" s="9"/>
      <c r="AY532" s="9"/>
      <c r="AZ532" s="9"/>
      <c r="BA532" s="9"/>
      <c r="BB532" s="9"/>
      <c r="BC532" s="14">
        <v>14</v>
      </c>
      <c r="BD532" s="14">
        <v>14</v>
      </c>
      <c r="BE532" s="14">
        <v>14</v>
      </c>
      <c r="BF532" s="57">
        <v>14</v>
      </c>
      <c r="BG532" s="60">
        <v>14</v>
      </c>
      <c r="BH532" s="60">
        <v>14</v>
      </c>
      <c r="BI532" s="60">
        <v>14</v>
      </c>
      <c r="BJ532" s="60">
        <v>10</v>
      </c>
      <c r="BK532" s="60">
        <v>10</v>
      </c>
      <c r="BL532" s="60">
        <v>5</v>
      </c>
      <c r="BM532" s="60">
        <v>4</v>
      </c>
    </row>
    <row r="533" spans="1:68" s="26" customFormat="1" x14ac:dyDescent="0.25">
      <c r="A533" s="1" t="s">
        <v>60</v>
      </c>
      <c r="B533" s="16"/>
      <c r="C533" s="16"/>
      <c r="D533" s="34"/>
      <c r="E533" s="16"/>
      <c r="F533" s="16"/>
      <c r="G533" s="16"/>
      <c r="H533" s="16"/>
      <c r="I533" s="16"/>
      <c r="J533" s="34"/>
      <c r="K533" s="16"/>
      <c r="L533" s="16"/>
      <c r="M533" s="16"/>
      <c r="N533" s="16"/>
      <c r="O533" s="16"/>
      <c r="P533" s="34"/>
      <c r="Q533" s="16"/>
      <c r="R533" s="16"/>
      <c r="S533" s="34"/>
      <c r="T533" s="16"/>
      <c r="U533" s="16"/>
      <c r="V533" s="16"/>
      <c r="W533" s="34"/>
      <c r="X533" s="16"/>
      <c r="Y533" s="16"/>
      <c r="Z533" s="16"/>
      <c r="AA533" s="16"/>
      <c r="AB533" s="16"/>
      <c r="AC533" s="16"/>
      <c r="AD533" s="16"/>
      <c r="AE533" s="16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>
        <v>2</v>
      </c>
      <c r="AZ533" s="18">
        <v>4</v>
      </c>
      <c r="BA533" s="18">
        <v>4</v>
      </c>
      <c r="BB533" s="18">
        <v>4</v>
      </c>
      <c r="BC533" s="18">
        <v>4</v>
      </c>
      <c r="BD533" s="18">
        <v>4</v>
      </c>
      <c r="BE533" s="18">
        <v>4</v>
      </c>
      <c r="BF533" s="18">
        <v>4</v>
      </c>
      <c r="BG533" s="62">
        <v>4</v>
      </c>
      <c r="BH533" s="62">
        <v>4</v>
      </c>
      <c r="BI533" s="62">
        <v>4</v>
      </c>
      <c r="BJ533" s="62">
        <v>4</v>
      </c>
      <c r="BK533" s="62">
        <v>4</v>
      </c>
      <c r="BL533" s="62">
        <v>4</v>
      </c>
      <c r="BM533" s="62">
        <v>4</v>
      </c>
      <c r="BN533" s="62">
        <v>4</v>
      </c>
      <c r="BO533" s="62">
        <v>4</v>
      </c>
      <c r="BP533" s="62">
        <v>4</v>
      </c>
    </row>
    <row r="534" spans="1:68" s="29" customFormat="1" x14ac:dyDescent="0.25">
      <c r="A534" s="6" t="s">
        <v>68</v>
      </c>
      <c r="B534" s="38"/>
      <c r="C534" s="38"/>
      <c r="D534" s="36"/>
      <c r="E534" s="38"/>
      <c r="F534" s="38"/>
      <c r="G534" s="38"/>
      <c r="H534" s="38"/>
      <c r="I534" s="38"/>
      <c r="J534" s="36"/>
      <c r="K534" s="38"/>
      <c r="L534" s="38"/>
      <c r="M534" s="38"/>
      <c r="N534" s="38"/>
      <c r="O534" s="38"/>
      <c r="P534" s="36"/>
      <c r="Q534" s="38"/>
      <c r="R534" s="38"/>
      <c r="S534" s="36"/>
      <c r="T534" s="38"/>
      <c r="U534" s="38"/>
      <c r="V534" s="38"/>
      <c r="W534" s="36"/>
      <c r="X534" s="38"/>
      <c r="Y534" s="38"/>
      <c r="Z534" s="38"/>
      <c r="AA534" s="38"/>
      <c r="AB534" s="38"/>
      <c r="AC534" s="38">
        <f t="shared" ref="AC534:BJ534" si="90">SUM(AC531:AC533)</f>
        <v>15</v>
      </c>
      <c r="AD534" s="38">
        <f t="shared" si="90"/>
        <v>15</v>
      </c>
      <c r="AE534" s="38">
        <f t="shared" si="90"/>
        <v>15</v>
      </c>
      <c r="AF534" s="38">
        <f t="shared" si="90"/>
        <v>15</v>
      </c>
      <c r="AG534" s="38">
        <f t="shared" si="90"/>
        <v>10</v>
      </c>
      <c r="AH534" s="38">
        <f t="shared" si="90"/>
        <v>15</v>
      </c>
      <c r="AI534" s="38">
        <f t="shared" si="90"/>
        <v>22</v>
      </c>
      <c r="AJ534" s="38">
        <f t="shared" si="90"/>
        <v>21</v>
      </c>
      <c r="AK534" s="38">
        <f t="shared" si="90"/>
        <v>23</v>
      </c>
      <c r="AL534" s="38">
        <f t="shared" si="90"/>
        <v>21</v>
      </c>
      <c r="AM534" s="38">
        <f t="shared" si="90"/>
        <v>19</v>
      </c>
      <c r="AN534" s="38">
        <f t="shared" si="90"/>
        <v>36</v>
      </c>
      <c r="AO534" s="38">
        <f t="shared" si="90"/>
        <v>37</v>
      </c>
      <c r="AP534" s="38">
        <f t="shared" si="90"/>
        <v>29</v>
      </c>
      <c r="AQ534" s="38">
        <f t="shared" si="90"/>
        <v>23</v>
      </c>
      <c r="AR534" s="38">
        <f t="shared" si="90"/>
        <v>42</v>
      </c>
      <c r="AS534" s="38">
        <f t="shared" si="90"/>
        <v>32</v>
      </c>
      <c r="AT534" s="38">
        <f t="shared" si="90"/>
        <v>38</v>
      </c>
      <c r="AU534" s="38">
        <f t="shared" si="90"/>
        <v>16</v>
      </c>
      <c r="AV534" s="38">
        <f t="shared" si="90"/>
        <v>53</v>
      </c>
      <c r="AW534" s="38">
        <f t="shared" si="90"/>
        <v>53</v>
      </c>
      <c r="AX534" s="38">
        <f t="shared" si="90"/>
        <v>53</v>
      </c>
      <c r="AY534" s="38">
        <f t="shared" si="90"/>
        <v>57</v>
      </c>
      <c r="AZ534" s="38">
        <f t="shared" si="90"/>
        <v>52</v>
      </c>
      <c r="BA534" s="38">
        <f t="shared" si="90"/>
        <v>52</v>
      </c>
      <c r="BB534" s="38">
        <f t="shared" si="90"/>
        <v>49</v>
      </c>
      <c r="BC534" s="38">
        <f t="shared" si="90"/>
        <v>62</v>
      </c>
      <c r="BD534" s="38">
        <f t="shared" si="90"/>
        <v>63</v>
      </c>
      <c r="BE534" s="38">
        <f t="shared" si="90"/>
        <v>61</v>
      </c>
      <c r="BF534" s="38">
        <f t="shared" si="90"/>
        <v>62</v>
      </c>
      <c r="BG534" s="38">
        <f t="shared" si="90"/>
        <v>64</v>
      </c>
      <c r="BH534" s="38">
        <f t="shared" si="90"/>
        <v>67</v>
      </c>
      <c r="BI534" s="38">
        <f t="shared" si="90"/>
        <v>70</v>
      </c>
      <c r="BJ534" s="38">
        <f t="shared" si="90"/>
        <v>71</v>
      </c>
      <c r="BK534" s="78">
        <v>73</v>
      </c>
      <c r="BL534" s="35">
        <v>61</v>
      </c>
      <c r="BM534" s="35">
        <v>60</v>
      </c>
      <c r="BN534" s="35">
        <v>55</v>
      </c>
      <c r="BO534" s="29">
        <v>72</v>
      </c>
      <c r="BP534" s="29">
        <v>56</v>
      </c>
    </row>
    <row r="535" spans="1:68" s="26" customFormat="1" x14ac:dyDescent="0.25">
      <c r="A535" s="29" t="s">
        <v>447</v>
      </c>
      <c r="B535" s="16"/>
      <c r="C535" s="16"/>
      <c r="D535" s="34"/>
      <c r="E535" s="16"/>
      <c r="F535" s="16"/>
      <c r="G535" s="16"/>
      <c r="H535" s="16"/>
      <c r="I535" s="16"/>
      <c r="J535" s="34"/>
      <c r="K535" s="16"/>
      <c r="L535" s="16"/>
      <c r="M535" s="16"/>
      <c r="N535" s="16"/>
      <c r="O535" s="16"/>
      <c r="P535" s="34"/>
      <c r="Q535" s="16"/>
      <c r="R535" s="16"/>
      <c r="S535" s="34"/>
      <c r="T535" s="16"/>
      <c r="U535" s="16"/>
      <c r="V535" s="16"/>
      <c r="W535" s="34"/>
      <c r="X535" s="16"/>
      <c r="Y535" s="16"/>
      <c r="Z535" s="16"/>
      <c r="AA535" s="16"/>
      <c r="AB535" s="16"/>
      <c r="AC535" s="16"/>
      <c r="AD535" s="16"/>
      <c r="AE535" s="16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0"/>
      <c r="BE535" s="10"/>
      <c r="BF535" s="10"/>
    </row>
    <row r="536" spans="1:68" s="26" customFormat="1" x14ac:dyDescent="0.25">
      <c r="A536" s="1" t="s">
        <v>67</v>
      </c>
      <c r="B536" s="16"/>
      <c r="C536" s="16"/>
      <c r="D536" s="34"/>
      <c r="E536" s="16"/>
      <c r="F536" s="16"/>
      <c r="G536" s="16"/>
      <c r="H536" s="16"/>
      <c r="I536" s="16"/>
      <c r="J536" s="34"/>
      <c r="K536" s="16"/>
      <c r="L536" s="16"/>
      <c r="M536" s="16"/>
      <c r="N536" s="16"/>
      <c r="O536" s="16"/>
      <c r="P536" s="34"/>
      <c r="Q536" s="16"/>
      <c r="R536" s="16"/>
      <c r="S536" s="34"/>
      <c r="T536" s="16"/>
      <c r="U536" s="16"/>
      <c r="V536" s="16"/>
      <c r="W536" s="34"/>
      <c r="X536" s="16"/>
      <c r="Y536" s="16"/>
      <c r="Z536" s="16"/>
      <c r="AA536" s="16"/>
      <c r="AB536" s="16"/>
      <c r="AC536" s="16"/>
      <c r="AD536" s="16"/>
      <c r="AE536" s="16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0">
        <v>5</v>
      </c>
      <c r="BE536" s="10">
        <v>7</v>
      </c>
      <c r="BF536" s="10">
        <v>8</v>
      </c>
      <c r="BG536" s="26">
        <v>13</v>
      </c>
      <c r="BH536" s="26">
        <v>22</v>
      </c>
      <c r="BI536" s="26">
        <v>35</v>
      </c>
      <c r="BJ536" s="26">
        <v>48</v>
      </c>
      <c r="BK536" s="26">
        <v>71</v>
      </c>
      <c r="BL536" s="26">
        <v>97</v>
      </c>
      <c r="BM536" s="26">
        <v>97</v>
      </c>
      <c r="BN536" s="26">
        <v>143</v>
      </c>
      <c r="BO536" s="26">
        <v>151</v>
      </c>
      <c r="BP536" s="26">
        <v>181</v>
      </c>
    </row>
    <row r="537" spans="1:68" s="26" customFormat="1" x14ac:dyDescent="0.25">
      <c r="A537" s="1" t="s">
        <v>64</v>
      </c>
      <c r="B537" s="16"/>
      <c r="C537" s="16"/>
      <c r="D537" s="34"/>
      <c r="E537" s="16"/>
      <c r="F537" s="16"/>
      <c r="G537" s="16"/>
      <c r="H537" s="16"/>
      <c r="I537" s="16"/>
      <c r="J537" s="34"/>
      <c r="K537" s="16"/>
      <c r="L537" s="16"/>
      <c r="M537" s="16"/>
      <c r="N537" s="16"/>
      <c r="O537" s="16"/>
      <c r="P537" s="34"/>
      <c r="Q537" s="16"/>
      <c r="R537" s="16"/>
      <c r="S537" s="34"/>
      <c r="T537" s="16"/>
      <c r="U537" s="16"/>
      <c r="V537" s="16"/>
      <c r="W537" s="34"/>
      <c r="X537" s="16"/>
      <c r="Y537" s="16"/>
      <c r="Z537" s="16"/>
      <c r="AA537" s="16"/>
      <c r="AB537" s="16"/>
      <c r="AC537" s="16"/>
      <c r="AD537" s="16"/>
      <c r="AE537" s="16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0"/>
      <c r="BE537" s="10"/>
      <c r="BF537" s="10"/>
    </row>
    <row r="538" spans="1:68" s="26" customFormat="1" x14ac:dyDescent="0.25">
      <c r="A538" s="1" t="s">
        <v>60</v>
      </c>
      <c r="B538" s="16"/>
      <c r="C538" s="16"/>
      <c r="D538" s="34"/>
      <c r="E538" s="16"/>
      <c r="F538" s="16"/>
      <c r="G538" s="16"/>
      <c r="H538" s="16"/>
      <c r="I538" s="16"/>
      <c r="J538" s="34"/>
      <c r="K538" s="16"/>
      <c r="L538" s="16"/>
      <c r="M538" s="16"/>
      <c r="N538" s="16"/>
      <c r="O538" s="16"/>
      <c r="P538" s="34"/>
      <c r="Q538" s="16"/>
      <c r="R538" s="16"/>
      <c r="S538" s="34"/>
      <c r="T538" s="16"/>
      <c r="U538" s="16"/>
      <c r="V538" s="16"/>
      <c r="W538" s="34"/>
      <c r="X538" s="16"/>
      <c r="Y538" s="16"/>
      <c r="Z538" s="16"/>
      <c r="AA538" s="16"/>
      <c r="AB538" s="16"/>
      <c r="AC538" s="16"/>
      <c r="AD538" s="16"/>
      <c r="AE538" s="16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0"/>
      <c r="BE538" s="10"/>
      <c r="BF538" s="10"/>
      <c r="BJ538" s="62">
        <v>6</v>
      </c>
      <c r="BK538" s="62">
        <v>6</v>
      </c>
      <c r="BL538" s="62">
        <v>7</v>
      </c>
      <c r="BM538" s="62">
        <v>7</v>
      </c>
      <c r="BN538" s="62">
        <v>11</v>
      </c>
      <c r="BO538" s="62">
        <v>14</v>
      </c>
      <c r="BP538" s="62">
        <v>14</v>
      </c>
    </row>
    <row r="539" spans="1:68" s="42" customFormat="1" x14ac:dyDescent="0.25">
      <c r="A539" s="20" t="s">
        <v>68</v>
      </c>
      <c r="B539" s="21"/>
      <c r="C539" s="21"/>
      <c r="E539" s="21"/>
      <c r="F539" s="21"/>
      <c r="G539" s="21"/>
      <c r="H539" s="21"/>
      <c r="I539" s="21"/>
      <c r="K539" s="21"/>
      <c r="L539" s="21"/>
      <c r="M539" s="21"/>
      <c r="N539" s="21"/>
      <c r="O539" s="21"/>
      <c r="Q539" s="21"/>
      <c r="R539" s="21"/>
      <c r="T539" s="21"/>
      <c r="U539" s="21"/>
      <c r="V539" s="21"/>
      <c r="X539" s="21"/>
      <c r="Y539" s="21"/>
      <c r="Z539" s="21"/>
      <c r="AA539" s="21"/>
      <c r="AB539" s="21"/>
      <c r="AC539" s="21"/>
      <c r="AD539" s="21"/>
      <c r="AE539" s="21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6">
        <f t="shared" ref="BD539:BJ539" si="91">SUM(BD536:BD538)</f>
        <v>5</v>
      </c>
      <c r="BE539" s="36">
        <f t="shared" si="91"/>
        <v>7</v>
      </c>
      <c r="BF539" s="36">
        <f t="shared" si="91"/>
        <v>8</v>
      </c>
      <c r="BG539" s="36">
        <f t="shared" si="91"/>
        <v>13</v>
      </c>
      <c r="BH539" s="36">
        <f t="shared" si="91"/>
        <v>22</v>
      </c>
      <c r="BI539" s="36">
        <f t="shared" si="91"/>
        <v>35</v>
      </c>
      <c r="BJ539" s="36">
        <f t="shared" si="91"/>
        <v>54</v>
      </c>
      <c r="BK539" s="42">
        <v>77</v>
      </c>
      <c r="BL539" s="42">
        <v>104</v>
      </c>
      <c r="BM539" s="42">
        <v>104</v>
      </c>
      <c r="BN539" s="42">
        <v>154</v>
      </c>
      <c r="BO539" s="42">
        <v>165</v>
      </c>
      <c r="BP539" s="42">
        <v>195</v>
      </c>
    </row>
    <row r="540" spans="1:68" s="26" customFormat="1" x14ac:dyDescent="0.25">
      <c r="A540" s="8" t="s">
        <v>51</v>
      </c>
      <c r="B540" s="16"/>
      <c r="C540" s="16"/>
      <c r="D540" s="34"/>
      <c r="E540" s="16"/>
      <c r="F540" s="16"/>
      <c r="G540" s="16"/>
      <c r="H540" s="16"/>
      <c r="I540" s="16"/>
      <c r="J540" s="34"/>
      <c r="K540" s="16"/>
      <c r="L540" s="16"/>
      <c r="M540" s="16"/>
      <c r="N540" s="16"/>
      <c r="O540" s="16"/>
      <c r="P540" s="34"/>
      <c r="Q540" s="16"/>
      <c r="R540" s="16"/>
      <c r="S540" s="34"/>
      <c r="T540" s="16"/>
      <c r="U540" s="16"/>
      <c r="V540" s="16"/>
      <c r="W540" s="34"/>
      <c r="X540" s="16"/>
      <c r="Y540" s="16"/>
      <c r="Z540" s="16"/>
      <c r="AA540" s="16"/>
      <c r="AB540" s="16"/>
      <c r="AC540" s="16"/>
      <c r="AD540" s="16"/>
      <c r="AE540" s="16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0"/>
      <c r="BE540" s="10"/>
      <c r="BF540" s="10"/>
    </row>
    <row r="541" spans="1:68" s="26" customFormat="1" x14ac:dyDescent="0.25">
      <c r="A541" s="1" t="s">
        <v>67</v>
      </c>
      <c r="B541" s="8"/>
      <c r="C541" s="8"/>
      <c r="D541" s="29"/>
      <c r="E541" s="8"/>
      <c r="F541" s="8"/>
      <c r="G541" s="8"/>
      <c r="H541" s="9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>
        <v>27</v>
      </c>
      <c r="U541" s="10">
        <v>151</v>
      </c>
      <c r="V541" s="10">
        <v>131</v>
      </c>
      <c r="W541" s="10">
        <v>117</v>
      </c>
      <c r="X541" s="10">
        <v>101</v>
      </c>
      <c r="Y541" s="10">
        <v>92</v>
      </c>
      <c r="Z541" s="10">
        <v>91</v>
      </c>
      <c r="AA541" s="10">
        <v>90</v>
      </c>
      <c r="AB541" s="10">
        <v>90</v>
      </c>
      <c r="AC541" s="10">
        <v>89</v>
      </c>
      <c r="AD541" s="10">
        <v>86</v>
      </c>
      <c r="AE541" s="10">
        <v>85</v>
      </c>
      <c r="AF541" s="11">
        <v>79</v>
      </c>
      <c r="AG541" s="11">
        <v>78</v>
      </c>
      <c r="AH541" s="11">
        <v>77</v>
      </c>
      <c r="AI541" s="11">
        <v>77</v>
      </c>
      <c r="AJ541" s="11">
        <v>77</v>
      </c>
      <c r="AK541" s="11">
        <v>77</v>
      </c>
      <c r="AL541" s="11">
        <v>77</v>
      </c>
      <c r="AM541" s="11">
        <v>79</v>
      </c>
      <c r="AN541" s="9">
        <v>78</v>
      </c>
      <c r="AO541" s="9">
        <v>78</v>
      </c>
      <c r="AP541" s="9">
        <v>77</v>
      </c>
      <c r="AQ541" s="9">
        <v>26</v>
      </c>
      <c r="AR541" s="9">
        <v>26</v>
      </c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10"/>
      <c r="BE541" s="10"/>
      <c r="BF541" s="10"/>
    </row>
    <row r="542" spans="1:68" s="26" customFormat="1" x14ac:dyDescent="0.25">
      <c r="A542" s="1" t="s">
        <v>64</v>
      </c>
      <c r="B542" s="8"/>
      <c r="C542" s="8"/>
      <c r="D542" s="29"/>
      <c r="E542" s="8"/>
      <c r="F542" s="8"/>
      <c r="G542" s="8"/>
      <c r="H542" s="9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1"/>
      <c r="AG542" s="11"/>
      <c r="AH542" s="11"/>
      <c r="AI542" s="11"/>
      <c r="AJ542" s="11"/>
      <c r="AK542" s="11"/>
      <c r="AL542" s="11"/>
      <c r="AM542" s="11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10"/>
      <c r="BE542" s="10"/>
      <c r="BF542" s="10"/>
    </row>
    <row r="543" spans="1:68" s="26" customFormat="1" x14ac:dyDescent="0.25">
      <c r="A543" s="1" t="s">
        <v>60</v>
      </c>
      <c r="B543" s="8"/>
      <c r="C543" s="8"/>
      <c r="D543" s="29"/>
      <c r="E543" s="8"/>
      <c r="F543" s="8"/>
      <c r="G543" s="8"/>
      <c r="H543" s="9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1"/>
      <c r="AG543" s="11"/>
      <c r="AH543" s="11"/>
      <c r="AI543" s="11"/>
      <c r="AJ543" s="11"/>
      <c r="AK543" s="11"/>
      <c r="AL543" s="11"/>
      <c r="AM543" s="11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10"/>
      <c r="BE543" s="10"/>
      <c r="BF543" s="10"/>
    </row>
    <row r="544" spans="1:68" s="29" customFormat="1" x14ac:dyDescent="0.25">
      <c r="A544" s="6" t="s">
        <v>68</v>
      </c>
      <c r="B544" s="38"/>
      <c r="C544" s="38"/>
      <c r="D544" s="36"/>
      <c r="E544" s="38"/>
      <c r="F544" s="38"/>
      <c r="G544" s="38"/>
      <c r="H544" s="38"/>
      <c r="I544" s="38"/>
      <c r="J544" s="36"/>
      <c r="K544" s="38"/>
      <c r="L544" s="38"/>
      <c r="M544" s="38"/>
      <c r="N544" s="38"/>
      <c r="O544" s="38"/>
      <c r="P544" s="36"/>
      <c r="Q544" s="38"/>
      <c r="R544" s="38"/>
      <c r="S544" s="36"/>
      <c r="T544" s="38">
        <f t="shared" ref="T544:AR544" si="92">SUM(T541:T543)</f>
        <v>27</v>
      </c>
      <c r="U544" s="38">
        <f t="shared" si="92"/>
        <v>151</v>
      </c>
      <c r="V544" s="38">
        <f t="shared" si="92"/>
        <v>131</v>
      </c>
      <c r="W544" s="36">
        <f t="shared" si="92"/>
        <v>117</v>
      </c>
      <c r="X544" s="38">
        <f t="shared" si="92"/>
        <v>101</v>
      </c>
      <c r="Y544" s="38">
        <f t="shared" si="92"/>
        <v>92</v>
      </c>
      <c r="Z544" s="38">
        <f t="shared" si="92"/>
        <v>91</v>
      </c>
      <c r="AA544" s="38">
        <f t="shared" si="92"/>
        <v>90</v>
      </c>
      <c r="AB544" s="38">
        <f t="shared" si="92"/>
        <v>90</v>
      </c>
      <c r="AC544" s="38">
        <f t="shared" si="92"/>
        <v>89</v>
      </c>
      <c r="AD544" s="38">
        <f t="shared" si="92"/>
        <v>86</v>
      </c>
      <c r="AE544" s="38">
        <f t="shared" si="92"/>
        <v>85</v>
      </c>
      <c r="AF544" s="38">
        <f t="shared" si="92"/>
        <v>79</v>
      </c>
      <c r="AG544" s="38">
        <f t="shared" si="92"/>
        <v>78</v>
      </c>
      <c r="AH544" s="38">
        <f t="shared" si="92"/>
        <v>77</v>
      </c>
      <c r="AI544" s="38">
        <f t="shared" si="92"/>
        <v>77</v>
      </c>
      <c r="AJ544" s="38">
        <f t="shared" si="92"/>
        <v>77</v>
      </c>
      <c r="AK544" s="38">
        <f t="shared" si="92"/>
        <v>77</v>
      </c>
      <c r="AL544" s="38">
        <f t="shared" si="92"/>
        <v>77</v>
      </c>
      <c r="AM544" s="38">
        <f t="shared" si="92"/>
        <v>79</v>
      </c>
      <c r="AN544" s="38">
        <f t="shared" si="92"/>
        <v>78</v>
      </c>
      <c r="AO544" s="38">
        <f t="shared" si="92"/>
        <v>78</v>
      </c>
      <c r="AP544" s="38">
        <f t="shared" si="92"/>
        <v>77</v>
      </c>
      <c r="AQ544" s="38">
        <f t="shared" si="92"/>
        <v>26</v>
      </c>
      <c r="AR544" s="38">
        <f t="shared" si="92"/>
        <v>26</v>
      </c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68"/>
      <c r="BE544" s="68"/>
      <c r="BF544" s="68"/>
    </row>
    <row r="545" spans="1:58" s="26" customFormat="1" x14ac:dyDescent="0.25">
      <c r="A545" s="8" t="s">
        <v>282</v>
      </c>
      <c r="B545" s="9"/>
      <c r="C545" s="9"/>
      <c r="D545" s="10"/>
      <c r="E545" s="9"/>
      <c r="F545" s="10"/>
      <c r="G545" s="10"/>
      <c r="H545" s="8"/>
      <c r="I545" s="8"/>
      <c r="J545" s="29"/>
      <c r="K545" s="8"/>
      <c r="L545" s="8"/>
      <c r="M545" s="8"/>
      <c r="N545" s="8"/>
      <c r="O545" s="8"/>
      <c r="P545" s="29"/>
      <c r="Q545" s="8"/>
      <c r="R545" s="8"/>
      <c r="S545" s="29"/>
      <c r="T545" s="8"/>
      <c r="U545" s="8"/>
      <c r="V545" s="8"/>
      <c r="W545" s="29"/>
      <c r="X545" s="8"/>
      <c r="Y545" s="8"/>
      <c r="Z545" s="8"/>
      <c r="AA545" s="8"/>
      <c r="AB545" s="8"/>
      <c r="AC545" s="8"/>
      <c r="AD545" s="8"/>
      <c r="AE545" s="8"/>
      <c r="AF545" s="11"/>
      <c r="AG545" s="11"/>
      <c r="AH545" s="11"/>
      <c r="AI545" s="11"/>
      <c r="AJ545" s="11"/>
      <c r="AK545" s="11"/>
      <c r="AL545" s="11"/>
      <c r="AM545" s="11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10"/>
      <c r="BE545" s="10"/>
      <c r="BF545" s="10"/>
    </row>
    <row r="546" spans="1:58" s="26" customFormat="1" x14ac:dyDescent="0.25">
      <c r="A546" s="1" t="s">
        <v>67</v>
      </c>
      <c r="B546" s="8"/>
      <c r="C546" s="8"/>
      <c r="D546" s="29"/>
      <c r="E546" s="8"/>
      <c r="F546" s="8"/>
      <c r="G546" s="8"/>
      <c r="H546" s="9"/>
      <c r="I546" s="10"/>
      <c r="J546" s="10"/>
      <c r="K546" s="10"/>
      <c r="L546" s="10"/>
      <c r="M546" s="10"/>
      <c r="N546" s="10">
        <v>34</v>
      </c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C546" s="10"/>
      <c r="AD546" s="10"/>
      <c r="AE546" s="10"/>
      <c r="AF546" s="11"/>
      <c r="AG546" s="11"/>
      <c r="AH546" s="11"/>
      <c r="AI546" s="11"/>
      <c r="AJ546" s="11"/>
      <c r="AK546" s="11"/>
      <c r="AL546" s="11"/>
      <c r="AM546" s="11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10"/>
      <c r="BE546" s="10"/>
      <c r="BF546" s="10"/>
    </row>
    <row r="547" spans="1:58" s="26" customFormat="1" x14ac:dyDescent="0.25">
      <c r="A547" s="1" t="s">
        <v>64</v>
      </c>
      <c r="B547" s="8"/>
      <c r="C547" s="8"/>
      <c r="D547" s="29"/>
      <c r="E547" s="8"/>
      <c r="F547" s="8"/>
      <c r="G547" s="8"/>
      <c r="H547" s="9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C547" s="10"/>
      <c r="AD547" s="10"/>
      <c r="AE547" s="10"/>
      <c r="AF547" s="11"/>
      <c r="AG547" s="11"/>
      <c r="AH547" s="11"/>
      <c r="AI547" s="11"/>
      <c r="AJ547" s="11"/>
      <c r="AK547" s="11"/>
      <c r="AL547" s="11"/>
      <c r="AM547" s="11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10"/>
      <c r="BE547" s="10"/>
      <c r="BF547" s="10"/>
    </row>
    <row r="548" spans="1:58" s="26" customFormat="1" x14ac:dyDescent="0.25">
      <c r="A548" s="1" t="s">
        <v>60</v>
      </c>
      <c r="B548" s="8"/>
      <c r="C548" s="8"/>
      <c r="D548" s="29"/>
      <c r="E548" s="8"/>
      <c r="F548" s="8"/>
      <c r="G548" s="8"/>
      <c r="H548" s="9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C548" s="10"/>
      <c r="AD548" s="10"/>
      <c r="AE548" s="10"/>
      <c r="AF548" s="11"/>
      <c r="AG548" s="11"/>
      <c r="AH548" s="11"/>
      <c r="AI548" s="11"/>
      <c r="AJ548" s="11"/>
      <c r="AK548" s="11"/>
      <c r="AL548" s="11"/>
      <c r="AM548" s="11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10"/>
      <c r="BE548" s="10"/>
      <c r="BF548" s="10"/>
    </row>
    <row r="549" spans="1:58" s="29" customFormat="1" x14ac:dyDescent="0.25">
      <c r="A549" s="6" t="s">
        <v>68</v>
      </c>
      <c r="B549" s="38"/>
      <c r="C549" s="38"/>
      <c r="D549" s="36"/>
      <c r="E549" s="38"/>
      <c r="F549" s="38"/>
      <c r="G549" s="38"/>
      <c r="H549" s="38"/>
      <c r="I549" s="38"/>
      <c r="J549" s="36"/>
      <c r="K549" s="38"/>
      <c r="L549" s="38"/>
      <c r="M549" s="38"/>
      <c r="N549" s="38">
        <f>SUM(N546:N548)</f>
        <v>34</v>
      </c>
      <c r="O549" s="38"/>
      <c r="P549" s="36"/>
      <c r="Q549" s="38"/>
      <c r="R549" s="38"/>
      <c r="S549" s="36"/>
      <c r="T549" s="38"/>
      <c r="U549" s="38"/>
      <c r="V549" s="38"/>
      <c r="W549" s="36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68"/>
      <c r="BE549" s="68"/>
      <c r="BF549" s="68"/>
    </row>
    <row r="550" spans="1:58" s="26" customFormat="1" x14ac:dyDescent="0.25">
      <c r="A550" s="8" t="s">
        <v>283</v>
      </c>
      <c r="B550" s="8"/>
      <c r="C550" s="8"/>
      <c r="D550" s="29"/>
      <c r="E550" s="8"/>
      <c r="F550" s="8"/>
      <c r="G550" s="8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C550" s="10"/>
      <c r="AD550" s="10"/>
      <c r="AE550" s="10"/>
      <c r="AF550" s="11"/>
      <c r="AG550" s="11"/>
      <c r="AH550" s="11"/>
      <c r="AI550" s="11"/>
      <c r="AJ550" s="11"/>
      <c r="AK550" s="11"/>
      <c r="AL550" s="11"/>
      <c r="AM550" s="11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10"/>
      <c r="BE550" s="10"/>
      <c r="BF550" s="10"/>
    </row>
    <row r="551" spans="1:58" s="26" customFormat="1" x14ac:dyDescent="0.25">
      <c r="A551" s="1" t="s">
        <v>67</v>
      </c>
      <c r="B551" s="9">
        <v>13</v>
      </c>
      <c r="C551" s="9">
        <v>12</v>
      </c>
      <c r="D551" s="10">
        <v>11</v>
      </c>
      <c r="E551" s="9">
        <v>3</v>
      </c>
      <c r="F551" s="10">
        <v>4</v>
      </c>
      <c r="G551" s="10">
        <v>1</v>
      </c>
      <c r="H551" s="9">
        <v>1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1"/>
      <c r="AG551" s="11"/>
      <c r="AH551" s="11"/>
      <c r="AI551" s="11"/>
      <c r="AJ551" s="11"/>
      <c r="AK551" s="11"/>
      <c r="AL551" s="11"/>
      <c r="AM551" s="11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10"/>
      <c r="BE551" s="10"/>
      <c r="BF551" s="10"/>
    </row>
    <row r="552" spans="1:58" s="26" customFormat="1" x14ac:dyDescent="0.25">
      <c r="A552" s="1" t="s">
        <v>64</v>
      </c>
      <c r="B552" s="9"/>
      <c r="C552" s="9"/>
      <c r="D552" s="10"/>
      <c r="E552" s="9"/>
      <c r="F552" s="10"/>
      <c r="G552" s="10"/>
      <c r="H552" s="9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1"/>
      <c r="AG552" s="11"/>
      <c r="AH552" s="11"/>
      <c r="AI552" s="11"/>
      <c r="AJ552" s="11"/>
      <c r="AK552" s="11"/>
      <c r="AL552" s="11"/>
      <c r="AM552" s="11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10"/>
      <c r="BE552" s="10"/>
      <c r="BF552" s="10"/>
    </row>
    <row r="553" spans="1:58" s="26" customFormat="1" x14ac:dyDescent="0.25">
      <c r="A553" s="1" t="s">
        <v>60</v>
      </c>
      <c r="B553" s="9"/>
      <c r="C553" s="9"/>
      <c r="D553" s="10"/>
      <c r="E553" s="9"/>
      <c r="F553" s="10"/>
      <c r="G553" s="10"/>
      <c r="H553" s="9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1"/>
      <c r="AG553" s="11"/>
      <c r="AH553" s="11"/>
      <c r="AI553" s="11"/>
      <c r="AJ553" s="11"/>
      <c r="AK553" s="11"/>
      <c r="AL553" s="11"/>
      <c r="AM553" s="11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10"/>
      <c r="BE553" s="10"/>
      <c r="BF553" s="10"/>
    </row>
    <row r="554" spans="1:58" s="29" customFormat="1" x14ac:dyDescent="0.25">
      <c r="A554" s="6" t="s">
        <v>68</v>
      </c>
      <c r="B554" s="38">
        <f t="shared" ref="B554:H554" si="93">SUM(B551:B553)</f>
        <v>13</v>
      </c>
      <c r="C554" s="38">
        <f t="shared" si="93"/>
        <v>12</v>
      </c>
      <c r="D554" s="36">
        <f t="shared" si="93"/>
        <v>11</v>
      </c>
      <c r="E554" s="38">
        <f t="shared" si="93"/>
        <v>3</v>
      </c>
      <c r="F554" s="38">
        <f t="shared" si="93"/>
        <v>4</v>
      </c>
      <c r="G554" s="38">
        <f t="shared" si="93"/>
        <v>1</v>
      </c>
      <c r="H554" s="38">
        <f t="shared" si="93"/>
        <v>1</v>
      </c>
      <c r="I554" s="38"/>
      <c r="J554" s="36"/>
      <c r="K554" s="38"/>
      <c r="L554" s="38"/>
      <c r="M554" s="38"/>
      <c r="N554" s="38"/>
      <c r="O554" s="38"/>
      <c r="P554" s="36"/>
      <c r="Q554" s="38"/>
      <c r="R554" s="38"/>
      <c r="S554" s="36"/>
      <c r="T554" s="38"/>
      <c r="U554" s="38"/>
      <c r="V554" s="38"/>
      <c r="W554" s="36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68"/>
      <c r="BE554" s="68"/>
      <c r="BF554" s="68"/>
    </row>
    <row r="555" spans="1:58" s="26" customFormat="1" x14ac:dyDescent="0.25">
      <c r="A555" s="8" t="s">
        <v>284</v>
      </c>
      <c r="B555" s="9"/>
      <c r="C555" s="9"/>
      <c r="D555" s="10"/>
      <c r="E555" s="9"/>
      <c r="F555" s="10"/>
      <c r="G555" s="10"/>
      <c r="H555" s="9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1"/>
      <c r="AG555" s="11"/>
      <c r="AH555" s="11"/>
      <c r="AI555" s="11"/>
      <c r="AJ555" s="11"/>
      <c r="AK555" s="11"/>
      <c r="AL555" s="11"/>
      <c r="AM555" s="11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10"/>
      <c r="BE555" s="10"/>
      <c r="BF555" s="10"/>
    </row>
    <row r="556" spans="1:58" s="26" customFormat="1" x14ac:dyDescent="0.25">
      <c r="A556" s="1" t="s">
        <v>67</v>
      </c>
      <c r="B556" s="9">
        <v>3</v>
      </c>
      <c r="C556" s="9">
        <v>3</v>
      </c>
      <c r="D556" s="10">
        <v>3</v>
      </c>
      <c r="E556" s="9">
        <v>3</v>
      </c>
      <c r="F556" s="10">
        <v>3</v>
      </c>
      <c r="G556" s="26">
        <v>2</v>
      </c>
      <c r="H556" s="9">
        <v>2</v>
      </c>
      <c r="I556" s="10">
        <v>2</v>
      </c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1"/>
      <c r="AG556" s="11"/>
      <c r="AH556" s="11"/>
      <c r="AI556" s="11"/>
      <c r="AJ556" s="11"/>
      <c r="AK556" s="11"/>
      <c r="AL556" s="11"/>
      <c r="AM556" s="11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10"/>
      <c r="BE556" s="10"/>
      <c r="BF556" s="10"/>
    </row>
    <row r="557" spans="1:58" s="26" customFormat="1" x14ac:dyDescent="0.25">
      <c r="A557" s="1" t="s">
        <v>64</v>
      </c>
      <c r="B557" s="9"/>
      <c r="C557" s="9"/>
      <c r="D557" s="10"/>
      <c r="E557" s="9"/>
      <c r="F557" s="10"/>
      <c r="H557" s="9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1"/>
      <c r="AG557" s="11"/>
      <c r="AH557" s="11"/>
      <c r="AI557" s="11"/>
      <c r="AJ557" s="11"/>
      <c r="AK557" s="11"/>
      <c r="AL557" s="11"/>
      <c r="AM557" s="11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10"/>
      <c r="BE557" s="10"/>
      <c r="BF557" s="10"/>
    </row>
    <row r="558" spans="1:58" s="26" customFormat="1" x14ac:dyDescent="0.25">
      <c r="A558" s="1" t="s">
        <v>60</v>
      </c>
      <c r="B558" s="9"/>
      <c r="C558" s="9"/>
      <c r="D558" s="10"/>
      <c r="E558" s="9"/>
      <c r="F558" s="10"/>
      <c r="H558" s="9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1"/>
      <c r="AG558" s="11"/>
      <c r="AH558" s="11"/>
      <c r="AI558" s="11"/>
      <c r="AJ558" s="11"/>
      <c r="AK558" s="11"/>
      <c r="AL558" s="11"/>
      <c r="AM558" s="11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10"/>
      <c r="BE558" s="10"/>
      <c r="BF558" s="10"/>
    </row>
    <row r="559" spans="1:58" s="29" customFormat="1" x14ac:dyDescent="0.25">
      <c r="A559" s="6" t="s">
        <v>68</v>
      </c>
      <c r="B559" s="38">
        <f t="shared" ref="B559:I559" si="94">SUM(B556:B558)</f>
        <v>3</v>
      </c>
      <c r="C559" s="38">
        <f t="shared" si="94"/>
        <v>3</v>
      </c>
      <c r="D559" s="36">
        <f t="shared" si="94"/>
        <v>3</v>
      </c>
      <c r="E559" s="38">
        <f t="shared" si="94"/>
        <v>3</v>
      </c>
      <c r="F559" s="38">
        <f t="shared" si="94"/>
        <v>3</v>
      </c>
      <c r="G559" s="38">
        <f t="shared" si="94"/>
        <v>2</v>
      </c>
      <c r="H559" s="38">
        <f t="shared" si="94"/>
        <v>2</v>
      </c>
      <c r="I559" s="38">
        <f t="shared" si="94"/>
        <v>2</v>
      </c>
      <c r="J559" s="36"/>
      <c r="K559" s="38"/>
      <c r="L559" s="38"/>
      <c r="M559" s="38"/>
      <c r="N559" s="38"/>
      <c r="O559" s="38"/>
      <c r="P559" s="36"/>
      <c r="Q559" s="38"/>
      <c r="R559" s="38"/>
      <c r="S559" s="36"/>
      <c r="T559" s="38"/>
      <c r="U559" s="38"/>
      <c r="V559" s="38"/>
      <c r="W559" s="36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68"/>
      <c r="BE559" s="68"/>
      <c r="BF559" s="68"/>
    </row>
    <row r="560" spans="1:58" s="26" customFormat="1" x14ac:dyDescent="0.25">
      <c r="A560" s="8" t="s">
        <v>285</v>
      </c>
      <c r="B560" s="9"/>
      <c r="C560" s="9"/>
      <c r="D560" s="10"/>
      <c r="E560" s="9"/>
      <c r="F560" s="10"/>
      <c r="H560" s="9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1"/>
      <c r="AG560" s="11"/>
      <c r="AH560" s="11"/>
      <c r="AI560" s="11"/>
      <c r="AJ560" s="11"/>
      <c r="AK560" s="11"/>
      <c r="AL560" s="11"/>
      <c r="AM560" s="11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10"/>
      <c r="BE560" s="10"/>
      <c r="BF560" s="10"/>
    </row>
    <row r="561" spans="1:58" s="26" customFormat="1" x14ac:dyDescent="0.25">
      <c r="A561" s="1" t="s">
        <v>67</v>
      </c>
      <c r="B561" s="9">
        <v>22</v>
      </c>
      <c r="C561" s="9">
        <v>51</v>
      </c>
      <c r="D561" s="10">
        <v>88</v>
      </c>
      <c r="E561" s="9">
        <v>94</v>
      </c>
      <c r="F561" s="26">
        <v>88</v>
      </c>
      <c r="G561" s="26">
        <v>96</v>
      </c>
      <c r="H561" s="9">
        <v>78</v>
      </c>
      <c r="I561" s="10">
        <v>12</v>
      </c>
      <c r="J561" s="10">
        <v>2</v>
      </c>
      <c r="K561" s="10">
        <v>2</v>
      </c>
      <c r="L561" s="10">
        <v>0</v>
      </c>
      <c r="M561" s="10">
        <v>8</v>
      </c>
      <c r="N561" s="26">
        <v>1</v>
      </c>
      <c r="O561" s="10">
        <v>1</v>
      </c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1"/>
      <c r="AG561" s="11"/>
      <c r="AH561" s="11"/>
      <c r="AI561" s="11"/>
      <c r="AJ561" s="11"/>
      <c r="AK561" s="11"/>
      <c r="AL561" s="11"/>
      <c r="AM561" s="11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10"/>
      <c r="BE561" s="10"/>
      <c r="BF561" s="10"/>
    </row>
    <row r="562" spans="1:58" s="26" customFormat="1" x14ac:dyDescent="0.25">
      <c r="A562" s="1" t="s">
        <v>64</v>
      </c>
      <c r="B562" s="14">
        <v>0</v>
      </c>
      <c r="C562" s="14">
        <v>0</v>
      </c>
      <c r="D562" s="27">
        <v>0</v>
      </c>
      <c r="E562" s="14">
        <v>0</v>
      </c>
      <c r="F562" s="14">
        <v>0</v>
      </c>
      <c r="G562" s="27">
        <v>1</v>
      </c>
      <c r="H562" s="12"/>
      <c r="I562" s="12"/>
      <c r="J562" s="33"/>
      <c r="K562" s="12"/>
      <c r="L562" s="12"/>
      <c r="M562" s="12"/>
      <c r="N562" s="12"/>
      <c r="O562" s="12"/>
      <c r="P562" s="33"/>
      <c r="Q562" s="12"/>
      <c r="R562" s="12"/>
      <c r="S562" s="33"/>
      <c r="T562" s="12"/>
      <c r="U562" s="12"/>
      <c r="V562" s="12"/>
      <c r="W562" s="33"/>
      <c r="X562" s="12"/>
      <c r="Y562" s="12"/>
      <c r="Z562" s="12"/>
      <c r="AA562" s="12"/>
      <c r="AB562" s="12"/>
      <c r="AC562" s="12"/>
      <c r="AD562" s="12"/>
      <c r="AE562" s="12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0"/>
      <c r="BE562" s="10"/>
      <c r="BF562" s="10"/>
    </row>
    <row r="563" spans="1:58" s="26" customFormat="1" x14ac:dyDescent="0.25">
      <c r="A563" s="1" t="s">
        <v>60</v>
      </c>
      <c r="B563" s="18">
        <v>0</v>
      </c>
      <c r="C563" s="18">
        <v>0</v>
      </c>
      <c r="D563" s="17">
        <f>+(C563+E563)/2</f>
        <v>5</v>
      </c>
      <c r="E563" s="17">
        <v>10</v>
      </c>
      <c r="F563" s="17">
        <v>10</v>
      </c>
      <c r="G563" s="17">
        <v>15</v>
      </c>
      <c r="H563" s="18">
        <v>46</v>
      </c>
      <c r="I563" s="17">
        <v>37</v>
      </c>
      <c r="J563" s="34"/>
      <c r="K563" s="16"/>
      <c r="L563" s="16"/>
      <c r="M563" s="16"/>
      <c r="N563" s="16"/>
      <c r="O563" s="16"/>
      <c r="P563" s="34"/>
      <c r="Q563" s="16"/>
      <c r="R563" s="16"/>
      <c r="S563" s="34"/>
      <c r="T563" s="16"/>
      <c r="U563" s="16"/>
      <c r="V563" s="16"/>
      <c r="W563" s="34"/>
      <c r="X563" s="16"/>
      <c r="Y563" s="16"/>
      <c r="Z563" s="16"/>
      <c r="AA563" s="16"/>
      <c r="AB563" s="16"/>
      <c r="AC563" s="16"/>
      <c r="AD563" s="16"/>
      <c r="AE563" s="16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0"/>
      <c r="BE563" s="10"/>
      <c r="BF563" s="10"/>
    </row>
    <row r="564" spans="1:58" s="29" customFormat="1" x14ac:dyDescent="0.25">
      <c r="A564" s="6" t="s">
        <v>68</v>
      </c>
      <c r="B564" s="38">
        <f t="shared" ref="B564:O564" si="95">SUM(B561:B563)</f>
        <v>22</v>
      </c>
      <c r="C564" s="38">
        <f t="shared" si="95"/>
        <v>51</v>
      </c>
      <c r="D564" s="36">
        <f t="shared" si="95"/>
        <v>93</v>
      </c>
      <c r="E564" s="38">
        <f t="shared" si="95"/>
        <v>104</v>
      </c>
      <c r="F564" s="38">
        <f t="shared" si="95"/>
        <v>98</v>
      </c>
      <c r="G564" s="38">
        <f t="shared" si="95"/>
        <v>112</v>
      </c>
      <c r="H564" s="38">
        <f t="shared" si="95"/>
        <v>124</v>
      </c>
      <c r="I564" s="38">
        <f t="shared" si="95"/>
        <v>49</v>
      </c>
      <c r="J564" s="36">
        <f t="shared" si="95"/>
        <v>2</v>
      </c>
      <c r="K564" s="38">
        <f t="shared" si="95"/>
        <v>2</v>
      </c>
      <c r="L564" s="38">
        <f t="shared" si="95"/>
        <v>0</v>
      </c>
      <c r="M564" s="38">
        <f t="shared" si="95"/>
        <v>8</v>
      </c>
      <c r="N564" s="38">
        <f t="shared" si="95"/>
        <v>1</v>
      </c>
      <c r="O564" s="38">
        <f t="shared" si="95"/>
        <v>1</v>
      </c>
      <c r="P564" s="36"/>
      <c r="Q564" s="38"/>
      <c r="R564" s="38"/>
      <c r="S564" s="36"/>
      <c r="T564" s="38"/>
      <c r="U564" s="38"/>
      <c r="V564" s="38"/>
      <c r="W564" s="36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68"/>
      <c r="BE564" s="68"/>
      <c r="BF564" s="68"/>
    </row>
    <row r="565" spans="1:58" s="26" customFormat="1" x14ac:dyDescent="0.25">
      <c r="A565" s="8" t="s">
        <v>286</v>
      </c>
      <c r="B565" s="18"/>
      <c r="C565" s="18"/>
      <c r="D565" s="17"/>
      <c r="E565" s="17"/>
      <c r="F565" s="17"/>
      <c r="G565" s="17"/>
      <c r="H565" s="18"/>
      <c r="I565" s="17"/>
      <c r="J565" s="34"/>
      <c r="K565" s="16"/>
      <c r="L565" s="16"/>
      <c r="M565" s="16"/>
      <c r="N565" s="16"/>
      <c r="O565" s="16"/>
      <c r="P565" s="34"/>
      <c r="Q565" s="16"/>
      <c r="R565" s="16"/>
      <c r="S565" s="34"/>
      <c r="T565" s="16"/>
      <c r="U565" s="16"/>
      <c r="V565" s="16"/>
      <c r="W565" s="34"/>
      <c r="X565" s="16"/>
      <c r="Y565" s="16"/>
      <c r="Z565" s="16"/>
      <c r="AA565" s="16"/>
      <c r="AB565" s="16"/>
      <c r="AC565" s="16"/>
      <c r="AD565" s="16"/>
      <c r="AE565" s="16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0"/>
      <c r="BE565" s="10"/>
      <c r="BF565" s="10"/>
    </row>
    <row r="566" spans="1:58" s="26" customFormat="1" x14ac:dyDescent="0.25">
      <c r="A566" s="1" t="s">
        <v>67</v>
      </c>
      <c r="B566" s="9">
        <v>134</v>
      </c>
      <c r="C566" s="9">
        <v>44</v>
      </c>
      <c r="D566" s="10">
        <v>39</v>
      </c>
      <c r="E566" s="9">
        <v>28</v>
      </c>
      <c r="F566" s="10">
        <v>19</v>
      </c>
      <c r="G566" s="10">
        <v>6</v>
      </c>
      <c r="H566" s="9">
        <v>3</v>
      </c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1"/>
      <c r="AG566" s="11"/>
      <c r="AH566" s="11"/>
      <c r="AI566" s="11"/>
      <c r="AJ566" s="11"/>
      <c r="AK566" s="11"/>
      <c r="AL566" s="11"/>
      <c r="AM566" s="11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10"/>
      <c r="BE566" s="10"/>
      <c r="BF566" s="10"/>
    </row>
    <row r="567" spans="1:58" s="26" customFormat="1" x14ac:dyDescent="0.25">
      <c r="A567" s="1" t="s">
        <v>64</v>
      </c>
      <c r="B567" s="9"/>
      <c r="C567" s="9"/>
      <c r="D567" s="10"/>
      <c r="E567" s="9"/>
      <c r="F567" s="10"/>
      <c r="G567" s="10"/>
      <c r="H567" s="9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1"/>
      <c r="AG567" s="11"/>
      <c r="AH567" s="11"/>
      <c r="AI567" s="11"/>
      <c r="AJ567" s="11"/>
      <c r="AK567" s="11"/>
      <c r="AL567" s="11"/>
      <c r="AM567" s="11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10"/>
      <c r="BE567" s="10"/>
      <c r="BF567" s="10"/>
    </row>
    <row r="568" spans="1:58" s="26" customFormat="1" x14ac:dyDescent="0.25">
      <c r="A568" s="1" t="s">
        <v>60</v>
      </c>
      <c r="B568" s="9"/>
      <c r="C568" s="9"/>
      <c r="D568" s="10"/>
      <c r="E568" s="9"/>
      <c r="F568" s="10"/>
      <c r="G568" s="10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1"/>
      <c r="AG568" s="11"/>
      <c r="AH568" s="11"/>
      <c r="AI568" s="11"/>
      <c r="AJ568" s="11"/>
      <c r="AK568" s="11"/>
      <c r="AL568" s="11"/>
      <c r="AM568" s="11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10"/>
      <c r="BE568" s="10"/>
      <c r="BF568" s="10"/>
    </row>
    <row r="569" spans="1:58" s="29" customFormat="1" x14ac:dyDescent="0.25">
      <c r="A569" s="6" t="s">
        <v>68</v>
      </c>
      <c r="B569" s="38">
        <f t="shared" ref="B569:H569" si="96">SUM(B566:B568)</f>
        <v>134</v>
      </c>
      <c r="C569" s="38">
        <f t="shared" si="96"/>
        <v>44</v>
      </c>
      <c r="D569" s="36">
        <f t="shared" si="96"/>
        <v>39</v>
      </c>
      <c r="E569" s="38">
        <f t="shared" si="96"/>
        <v>28</v>
      </c>
      <c r="F569" s="38">
        <f t="shared" si="96"/>
        <v>19</v>
      </c>
      <c r="G569" s="38">
        <f t="shared" si="96"/>
        <v>6</v>
      </c>
      <c r="H569" s="38">
        <f t="shared" si="96"/>
        <v>3</v>
      </c>
      <c r="I569" s="38"/>
      <c r="J569" s="36"/>
      <c r="K569" s="38"/>
      <c r="L569" s="38"/>
      <c r="M569" s="38"/>
      <c r="N569" s="38"/>
      <c r="O569" s="38"/>
      <c r="P569" s="36"/>
      <c r="Q569" s="38"/>
      <c r="R569" s="38"/>
      <c r="S569" s="36"/>
      <c r="T569" s="38"/>
      <c r="U569" s="38"/>
      <c r="V569" s="38"/>
      <c r="W569" s="36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68"/>
      <c r="BE569" s="68"/>
      <c r="BF569" s="68"/>
    </row>
    <row r="570" spans="1:58" s="26" customFormat="1" x14ac:dyDescent="0.25">
      <c r="A570" s="8" t="s">
        <v>287</v>
      </c>
      <c r="B570" s="9"/>
      <c r="C570" s="9"/>
      <c r="D570" s="10"/>
      <c r="E570" s="9"/>
      <c r="F570" s="10"/>
      <c r="G570" s="10"/>
      <c r="H570" s="9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1"/>
      <c r="AG570" s="11"/>
      <c r="AH570" s="11"/>
      <c r="AI570" s="11"/>
      <c r="AJ570" s="11"/>
      <c r="AK570" s="11"/>
      <c r="AL570" s="11"/>
      <c r="AM570" s="11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10"/>
      <c r="BE570" s="10"/>
      <c r="BF570" s="10"/>
    </row>
    <row r="571" spans="1:58" s="26" customFormat="1" x14ac:dyDescent="0.25">
      <c r="A571" s="1" t="s">
        <v>67</v>
      </c>
      <c r="B571" s="9">
        <v>2</v>
      </c>
      <c r="C571" s="9">
        <v>40</v>
      </c>
      <c r="D571" s="10">
        <v>74</v>
      </c>
      <c r="E571" s="9">
        <v>122</v>
      </c>
      <c r="F571" s="10">
        <v>117</v>
      </c>
      <c r="G571" s="10">
        <v>106</v>
      </c>
      <c r="H571" s="9">
        <v>133</v>
      </c>
      <c r="I571" s="10">
        <v>67</v>
      </c>
      <c r="J571" s="10">
        <v>46</v>
      </c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1"/>
      <c r="AG571" s="11"/>
      <c r="AH571" s="11"/>
      <c r="AI571" s="11"/>
      <c r="AJ571" s="11"/>
      <c r="AK571" s="11"/>
      <c r="AL571" s="11"/>
      <c r="AM571" s="11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10"/>
      <c r="BE571" s="10"/>
      <c r="BF571" s="10"/>
    </row>
    <row r="572" spans="1:58" s="26" customFormat="1" x14ac:dyDescent="0.25">
      <c r="A572" s="1" t="s">
        <v>64</v>
      </c>
      <c r="B572" s="9"/>
      <c r="C572" s="9"/>
      <c r="D572" s="10"/>
      <c r="E572" s="9"/>
      <c r="F572" s="10"/>
      <c r="G572" s="10"/>
      <c r="H572" s="9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1"/>
      <c r="AG572" s="11"/>
      <c r="AH572" s="11"/>
      <c r="AI572" s="11"/>
      <c r="AJ572" s="11"/>
      <c r="AK572" s="11"/>
      <c r="AL572" s="11"/>
      <c r="AM572" s="11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10"/>
      <c r="BE572" s="10"/>
      <c r="BF572" s="10"/>
    </row>
    <row r="573" spans="1:58" s="26" customFormat="1" x14ac:dyDescent="0.25">
      <c r="A573" s="1" t="s">
        <v>60</v>
      </c>
      <c r="B573" s="9"/>
      <c r="C573" s="9"/>
      <c r="D573" s="10"/>
      <c r="E573" s="9"/>
      <c r="F573" s="10"/>
      <c r="G573" s="10"/>
      <c r="H573" s="9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1"/>
      <c r="AG573" s="11"/>
      <c r="AH573" s="11"/>
      <c r="AI573" s="11"/>
      <c r="AJ573" s="11"/>
      <c r="AK573" s="11"/>
      <c r="AL573" s="11"/>
      <c r="AM573" s="11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10"/>
      <c r="BE573" s="10"/>
      <c r="BF573" s="10"/>
    </row>
    <row r="574" spans="1:58" s="29" customFormat="1" x14ac:dyDescent="0.25">
      <c r="A574" s="6" t="s">
        <v>68</v>
      </c>
      <c r="B574" s="38">
        <f t="shared" ref="B574:J574" si="97">SUM(B571:B573)</f>
        <v>2</v>
      </c>
      <c r="C574" s="38">
        <f t="shared" si="97"/>
        <v>40</v>
      </c>
      <c r="D574" s="36">
        <f t="shared" si="97"/>
        <v>74</v>
      </c>
      <c r="E574" s="38">
        <f t="shared" si="97"/>
        <v>122</v>
      </c>
      <c r="F574" s="38">
        <f t="shared" si="97"/>
        <v>117</v>
      </c>
      <c r="G574" s="38">
        <f t="shared" si="97"/>
        <v>106</v>
      </c>
      <c r="H574" s="38">
        <f t="shared" si="97"/>
        <v>133</v>
      </c>
      <c r="I574" s="38">
        <f t="shared" si="97"/>
        <v>67</v>
      </c>
      <c r="J574" s="36">
        <f t="shared" si="97"/>
        <v>46</v>
      </c>
      <c r="K574" s="38"/>
      <c r="L574" s="38"/>
      <c r="M574" s="38"/>
      <c r="N574" s="38"/>
      <c r="O574" s="38"/>
      <c r="P574" s="36"/>
      <c r="Q574" s="38"/>
      <c r="R574" s="38"/>
      <c r="S574" s="36"/>
      <c r="T574" s="38"/>
      <c r="U574" s="38"/>
      <c r="V574" s="38"/>
      <c r="W574" s="36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68"/>
      <c r="BE574" s="68"/>
      <c r="BF574" s="68"/>
    </row>
    <row r="575" spans="1:58" s="26" customFormat="1" x14ac:dyDescent="0.25">
      <c r="A575" s="8" t="s">
        <v>288</v>
      </c>
      <c r="B575" s="9"/>
      <c r="C575" s="9"/>
      <c r="D575" s="10"/>
      <c r="E575" s="9"/>
      <c r="F575" s="10"/>
      <c r="G575" s="10"/>
      <c r="H575" s="9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1"/>
      <c r="AG575" s="11"/>
      <c r="AH575" s="11"/>
      <c r="AI575" s="11"/>
      <c r="AJ575" s="11"/>
      <c r="AK575" s="11"/>
      <c r="AL575" s="11"/>
      <c r="AM575" s="11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10"/>
      <c r="BE575" s="10"/>
      <c r="BF575" s="10"/>
    </row>
    <row r="576" spans="1:58" s="26" customFormat="1" x14ac:dyDescent="0.25">
      <c r="A576" s="1" t="s">
        <v>67</v>
      </c>
      <c r="B576" s="10"/>
      <c r="C576" s="10">
        <v>29</v>
      </c>
      <c r="D576" s="10">
        <v>24</v>
      </c>
      <c r="E576" s="10">
        <v>6</v>
      </c>
      <c r="F576" s="10">
        <v>17</v>
      </c>
      <c r="G576" s="10">
        <v>18</v>
      </c>
      <c r="H576" s="9">
        <v>16</v>
      </c>
      <c r="I576" s="10">
        <v>15</v>
      </c>
      <c r="J576" s="10">
        <v>1</v>
      </c>
      <c r="K576" s="10">
        <v>1</v>
      </c>
      <c r="L576" s="10">
        <v>0</v>
      </c>
      <c r="M576" s="10">
        <v>0</v>
      </c>
      <c r="N576" s="10">
        <v>1</v>
      </c>
      <c r="O576" s="10">
        <v>1</v>
      </c>
      <c r="P576" s="10">
        <v>1</v>
      </c>
      <c r="Q576" s="10">
        <v>1</v>
      </c>
      <c r="R576" s="10">
        <v>1</v>
      </c>
      <c r="S576" s="10">
        <v>1</v>
      </c>
      <c r="T576" s="10">
        <v>1</v>
      </c>
      <c r="U576" s="10">
        <v>1</v>
      </c>
      <c r="V576" s="10">
        <v>1</v>
      </c>
      <c r="W576" s="10">
        <v>1</v>
      </c>
      <c r="X576" s="10"/>
      <c r="Y576" s="10"/>
      <c r="Z576" s="10"/>
      <c r="AA576" s="10"/>
      <c r="AB576" s="10"/>
      <c r="AC576" s="10"/>
      <c r="AD576" s="10"/>
      <c r="AE576" s="10"/>
      <c r="AF576" s="11"/>
      <c r="AG576" s="11"/>
      <c r="AH576" s="11"/>
      <c r="AI576" s="11"/>
      <c r="AJ576" s="11"/>
      <c r="AK576" s="11"/>
      <c r="AL576" s="11"/>
      <c r="AM576" s="11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10"/>
      <c r="BE576" s="10"/>
      <c r="BF576" s="10"/>
    </row>
    <row r="577" spans="1:58" s="26" customFormat="1" x14ac:dyDescent="0.25">
      <c r="A577" s="1" t="s">
        <v>64</v>
      </c>
      <c r="B577" s="10"/>
      <c r="C577" s="10"/>
      <c r="D577" s="10"/>
      <c r="E577" s="10"/>
      <c r="F577" s="10"/>
      <c r="G577" s="10"/>
      <c r="H577" s="9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1"/>
      <c r="AG577" s="11"/>
      <c r="AH577" s="11"/>
      <c r="AI577" s="11"/>
      <c r="AJ577" s="11"/>
      <c r="AK577" s="11"/>
      <c r="AL577" s="11"/>
      <c r="AM577" s="11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10"/>
      <c r="BE577" s="10"/>
      <c r="BF577" s="10"/>
    </row>
    <row r="578" spans="1:58" s="26" customFormat="1" x14ac:dyDescent="0.25">
      <c r="A578" s="1" t="s">
        <v>60</v>
      </c>
      <c r="B578" s="10"/>
      <c r="C578" s="10"/>
      <c r="D578" s="10"/>
      <c r="E578" s="10"/>
      <c r="F578" s="10"/>
      <c r="G578" s="10"/>
      <c r="H578" s="9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1"/>
      <c r="AG578" s="11"/>
      <c r="AH578" s="11"/>
      <c r="AI578" s="11"/>
      <c r="AJ578" s="11"/>
      <c r="AK578" s="11"/>
      <c r="AL578" s="11"/>
      <c r="AM578" s="11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10"/>
      <c r="BE578" s="10"/>
      <c r="BF578" s="10"/>
    </row>
    <row r="579" spans="1:58" s="29" customFormat="1" x14ac:dyDescent="0.25">
      <c r="A579" s="6" t="s">
        <v>68</v>
      </c>
      <c r="B579" s="38"/>
      <c r="C579" s="38">
        <f t="shared" ref="C579:W579" si="98">SUM(C576:C578)</f>
        <v>29</v>
      </c>
      <c r="D579" s="36">
        <f t="shared" si="98"/>
        <v>24</v>
      </c>
      <c r="E579" s="38">
        <f t="shared" si="98"/>
        <v>6</v>
      </c>
      <c r="F579" s="38">
        <f t="shared" si="98"/>
        <v>17</v>
      </c>
      <c r="G579" s="38">
        <f t="shared" si="98"/>
        <v>18</v>
      </c>
      <c r="H579" s="38">
        <f t="shared" si="98"/>
        <v>16</v>
      </c>
      <c r="I579" s="38">
        <f t="shared" si="98"/>
        <v>15</v>
      </c>
      <c r="J579" s="36">
        <f t="shared" si="98"/>
        <v>1</v>
      </c>
      <c r="K579" s="38">
        <f t="shared" si="98"/>
        <v>1</v>
      </c>
      <c r="L579" s="38">
        <f t="shared" si="98"/>
        <v>0</v>
      </c>
      <c r="M579" s="38">
        <f t="shared" si="98"/>
        <v>0</v>
      </c>
      <c r="N579" s="38">
        <f t="shared" si="98"/>
        <v>1</v>
      </c>
      <c r="O579" s="38">
        <f t="shared" si="98"/>
        <v>1</v>
      </c>
      <c r="P579" s="36">
        <f t="shared" si="98"/>
        <v>1</v>
      </c>
      <c r="Q579" s="38">
        <f t="shared" si="98"/>
        <v>1</v>
      </c>
      <c r="R579" s="38">
        <f t="shared" si="98"/>
        <v>1</v>
      </c>
      <c r="S579" s="36">
        <f t="shared" si="98"/>
        <v>1</v>
      </c>
      <c r="T579" s="38">
        <f t="shared" si="98"/>
        <v>1</v>
      </c>
      <c r="U579" s="38">
        <f t="shared" si="98"/>
        <v>1</v>
      </c>
      <c r="V579" s="38">
        <f t="shared" si="98"/>
        <v>1</v>
      </c>
      <c r="W579" s="36">
        <f t="shared" si="98"/>
        <v>1</v>
      </c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68"/>
      <c r="BE579" s="68"/>
      <c r="BF579" s="68"/>
    </row>
    <row r="580" spans="1:58" s="26" customFormat="1" x14ac:dyDescent="0.25">
      <c r="A580" s="8" t="s">
        <v>289</v>
      </c>
      <c r="B580" s="10"/>
      <c r="C580" s="10"/>
      <c r="D580" s="10"/>
      <c r="E580" s="10"/>
      <c r="F580" s="10"/>
      <c r="G580" s="10"/>
      <c r="H580" s="9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1"/>
      <c r="AG580" s="11"/>
      <c r="AH580" s="11"/>
      <c r="AI580" s="11"/>
      <c r="AJ580" s="11"/>
      <c r="AK580" s="11"/>
      <c r="AL580" s="11"/>
      <c r="AM580" s="11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10"/>
      <c r="BE580" s="10"/>
      <c r="BF580" s="10"/>
    </row>
    <row r="581" spans="1:58" s="26" customFormat="1" x14ac:dyDescent="0.25">
      <c r="A581" s="1" t="s">
        <v>67</v>
      </c>
      <c r="B581" s="9"/>
      <c r="C581" s="9"/>
      <c r="D581" s="10"/>
      <c r="E581" s="9">
        <v>80</v>
      </c>
      <c r="F581" s="10">
        <v>185</v>
      </c>
      <c r="G581" s="10">
        <v>273</v>
      </c>
      <c r="H581" s="9">
        <v>294</v>
      </c>
      <c r="I581" s="10">
        <v>282</v>
      </c>
      <c r="J581" s="10">
        <v>206</v>
      </c>
      <c r="K581" s="10">
        <v>195</v>
      </c>
      <c r="L581" s="10">
        <v>152</v>
      </c>
      <c r="M581" s="10">
        <v>105</v>
      </c>
      <c r="N581" s="10">
        <v>14</v>
      </c>
      <c r="O581" s="10">
        <v>38</v>
      </c>
      <c r="P581" s="10">
        <v>31</v>
      </c>
      <c r="Q581" s="10">
        <v>29</v>
      </c>
      <c r="R581" s="10">
        <v>13</v>
      </c>
      <c r="S581" s="10">
        <v>4</v>
      </c>
      <c r="T581" s="10">
        <v>1</v>
      </c>
      <c r="U581" s="10">
        <v>1</v>
      </c>
      <c r="V581" s="10">
        <v>1</v>
      </c>
      <c r="W581" s="10">
        <v>1</v>
      </c>
      <c r="X581" s="10">
        <v>1</v>
      </c>
      <c r="Y581" s="10">
        <v>1</v>
      </c>
      <c r="Z581" s="10">
        <v>1</v>
      </c>
      <c r="AA581" s="10">
        <v>1</v>
      </c>
      <c r="AB581" s="10"/>
      <c r="AC581" s="10"/>
      <c r="AD581" s="10"/>
      <c r="AE581" s="10"/>
      <c r="AF581" s="11"/>
      <c r="AG581" s="11"/>
      <c r="AH581" s="11"/>
      <c r="AI581" s="11"/>
      <c r="AJ581" s="11"/>
      <c r="AK581" s="11"/>
      <c r="AL581" s="11"/>
      <c r="AM581" s="11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10"/>
      <c r="BE581" s="10"/>
      <c r="BF581" s="10"/>
    </row>
    <row r="582" spans="1:58" s="26" customFormat="1" x14ac:dyDescent="0.25">
      <c r="A582" s="1" t="s">
        <v>64</v>
      </c>
      <c r="B582" s="9"/>
      <c r="C582" s="9"/>
      <c r="D582" s="10"/>
      <c r="E582" s="9"/>
      <c r="F582" s="10"/>
      <c r="G582" s="10"/>
      <c r="H582" s="9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1"/>
      <c r="AG582" s="11"/>
      <c r="AH582" s="11"/>
      <c r="AI582" s="11"/>
      <c r="AJ582" s="11"/>
      <c r="AK582" s="11"/>
      <c r="AL582" s="11"/>
      <c r="AM582" s="11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10"/>
      <c r="BE582" s="10"/>
      <c r="BF582" s="10"/>
    </row>
    <row r="583" spans="1:58" s="26" customFormat="1" x14ac:dyDescent="0.25">
      <c r="A583" s="1" t="s">
        <v>60</v>
      </c>
      <c r="B583" s="9"/>
      <c r="C583" s="9"/>
      <c r="D583" s="10"/>
      <c r="E583" s="9"/>
      <c r="F583" s="10"/>
      <c r="G583" s="10"/>
      <c r="H583" s="9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1"/>
      <c r="AG583" s="11"/>
      <c r="AH583" s="11"/>
      <c r="AI583" s="11"/>
      <c r="AJ583" s="11"/>
      <c r="AK583" s="11"/>
      <c r="AL583" s="11"/>
      <c r="AM583" s="11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10"/>
      <c r="BE583" s="10"/>
      <c r="BF583" s="10"/>
    </row>
    <row r="584" spans="1:58" s="29" customFormat="1" x14ac:dyDescent="0.25">
      <c r="A584" s="6" t="s">
        <v>68</v>
      </c>
      <c r="B584" s="38"/>
      <c r="C584" s="38"/>
      <c r="D584" s="36"/>
      <c r="E584" s="38">
        <f t="shared" ref="E584:AA584" si="99">SUM(E581:E583)</f>
        <v>80</v>
      </c>
      <c r="F584" s="38">
        <f t="shared" si="99"/>
        <v>185</v>
      </c>
      <c r="G584" s="38">
        <f t="shared" si="99"/>
        <v>273</v>
      </c>
      <c r="H584" s="38">
        <f t="shared" si="99"/>
        <v>294</v>
      </c>
      <c r="I584" s="38">
        <f t="shared" si="99"/>
        <v>282</v>
      </c>
      <c r="J584" s="36">
        <f t="shared" si="99"/>
        <v>206</v>
      </c>
      <c r="K584" s="38">
        <f t="shared" si="99"/>
        <v>195</v>
      </c>
      <c r="L584" s="38">
        <f t="shared" si="99"/>
        <v>152</v>
      </c>
      <c r="M584" s="38">
        <f t="shared" si="99"/>
        <v>105</v>
      </c>
      <c r="N584" s="38">
        <f t="shared" si="99"/>
        <v>14</v>
      </c>
      <c r="O584" s="38">
        <f t="shared" si="99"/>
        <v>38</v>
      </c>
      <c r="P584" s="36">
        <f t="shared" si="99"/>
        <v>31</v>
      </c>
      <c r="Q584" s="38">
        <f t="shared" si="99"/>
        <v>29</v>
      </c>
      <c r="R584" s="38">
        <f t="shared" si="99"/>
        <v>13</v>
      </c>
      <c r="S584" s="36">
        <f t="shared" si="99"/>
        <v>4</v>
      </c>
      <c r="T584" s="38">
        <f t="shared" si="99"/>
        <v>1</v>
      </c>
      <c r="U584" s="38">
        <f t="shared" si="99"/>
        <v>1</v>
      </c>
      <c r="V584" s="38">
        <f t="shared" si="99"/>
        <v>1</v>
      </c>
      <c r="W584" s="36">
        <f t="shared" si="99"/>
        <v>1</v>
      </c>
      <c r="X584" s="38">
        <f t="shared" si="99"/>
        <v>1</v>
      </c>
      <c r="Y584" s="38">
        <f t="shared" si="99"/>
        <v>1</v>
      </c>
      <c r="Z584" s="38">
        <f t="shared" si="99"/>
        <v>1</v>
      </c>
      <c r="AA584" s="38">
        <f t="shared" si="99"/>
        <v>1</v>
      </c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68"/>
      <c r="BE584" s="68"/>
      <c r="BF584" s="68"/>
    </row>
    <row r="585" spans="1:58" s="26" customFormat="1" x14ac:dyDescent="0.25">
      <c r="A585" s="8" t="s">
        <v>290</v>
      </c>
      <c r="B585" s="9"/>
      <c r="C585" s="9"/>
      <c r="D585" s="10"/>
      <c r="E585" s="9"/>
      <c r="F585" s="10"/>
      <c r="G585" s="10"/>
      <c r="H585" s="9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1"/>
      <c r="AG585" s="11"/>
      <c r="AH585" s="11"/>
      <c r="AI585" s="11"/>
      <c r="AJ585" s="11"/>
      <c r="AK585" s="11"/>
      <c r="AL585" s="11"/>
      <c r="AM585" s="11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10"/>
      <c r="BE585" s="10"/>
      <c r="BF585" s="10"/>
    </row>
    <row r="586" spans="1:58" s="26" customFormat="1" x14ac:dyDescent="0.25">
      <c r="A586" s="1" t="s">
        <v>67</v>
      </c>
      <c r="B586" s="9">
        <v>13</v>
      </c>
      <c r="C586" s="9">
        <v>27</v>
      </c>
      <c r="D586" s="10">
        <v>41</v>
      </c>
      <c r="E586" s="9">
        <v>39</v>
      </c>
      <c r="F586" s="10">
        <v>32</v>
      </c>
      <c r="G586" s="10">
        <v>38</v>
      </c>
      <c r="H586" s="9">
        <v>39</v>
      </c>
      <c r="I586" s="10">
        <v>40</v>
      </c>
      <c r="J586" s="10">
        <v>36</v>
      </c>
      <c r="K586" s="10">
        <v>28</v>
      </c>
      <c r="L586" s="10">
        <v>26</v>
      </c>
      <c r="M586" s="10">
        <v>23</v>
      </c>
      <c r="N586" s="10">
        <v>16</v>
      </c>
      <c r="O586" s="10">
        <v>16</v>
      </c>
      <c r="P586" s="10">
        <v>16</v>
      </c>
      <c r="Q586" s="10">
        <v>8</v>
      </c>
      <c r="R586" s="10">
        <v>1</v>
      </c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1"/>
      <c r="AG586" s="11"/>
      <c r="AH586" s="11"/>
      <c r="AI586" s="11"/>
      <c r="AJ586" s="11"/>
      <c r="AK586" s="11"/>
      <c r="AL586" s="11"/>
      <c r="AM586" s="11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10"/>
      <c r="BE586" s="10"/>
      <c r="BF586" s="10"/>
    </row>
    <row r="587" spans="1:58" s="26" customFormat="1" x14ac:dyDescent="0.25">
      <c r="A587" s="1" t="s">
        <v>64</v>
      </c>
      <c r="B587" s="9"/>
      <c r="C587" s="9"/>
      <c r="D587" s="10"/>
      <c r="E587" s="9"/>
      <c r="F587" s="10"/>
      <c r="G587" s="10"/>
      <c r="H587" s="9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1"/>
      <c r="AG587" s="11"/>
      <c r="AH587" s="11"/>
      <c r="AI587" s="11"/>
      <c r="AJ587" s="11"/>
      <c r="AK587" s="11"/>
      <c r="AL587" s="11"/>
      <c r="AM587" s="11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10"/>
      <c r="BE587" s="10"/>
      <c r="BF587" s="10"/>
    </row>
    <row r="588" spans="1:58" s="26" customFormat="1" x14ac:dyDescent="0.25">
      <c r="A588" s="1" t="s">
        <v>60</v>
      </c>
      <c r="B588" s="9"/>
      <c r="C588" s="9"/>
      <c r="D588" s="10"/>
      <c r="E588" s="9"/>
      <c r="F588" s="10"/>
      <c r="G588" s="10"/>
      <c r="H588" s="9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1"/>
      <c r="AG588" s="11"/>
      <c r="AH588" s="11"/>
      <c r="AI588" s="11"/>
      <c r="AJ588" s="11"/>
      <c r="AK588" s="11"/>
      <c r="AL588" s="11"/>
      <c r="AM588" s="11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10"/>
      <c r="BE588" s="10"/>
      <c r="BF588" s="10"/>
    </row>
    <row r="589" spans="1:58" s="29" customFormat="1" x14ac:dyDescent="0.25">
      <c r="A589" s="6" t="s">
        <v>68</v>
      </c>
      <c r="B589" s="38">
        <f t="shared" ref="B589:R589" si="100">SUM(B586:B588)</f>
        <v>13</v>
      </c>
      <c r="C589" s="38">
        <f t="shared" si="100"/>
        <v>27</v>
      </c>
      <c r="D589" s="36">
        <f t="shared" si="100"/>
        <v>41</v>
      </c>
      <c r="E589" s="38">
        <f t="shared" si="100"/>
        <v>39</v>
      </c>
      <c r="F589" s="38">
        <f t="shared" si="100"/>
        <v>32</v>
      </c>
      <c r="G589" s="38">
        <f t="shared" si="100"/>
        <v>38</v>
      </c>
      <c r="H589" s="38">
        <f t="shared" si="100"/>
        <v>39</v>
      </c>
      <c r="I589" s="38">
        <f t="shared" si="100"/>
        <v>40</v>
      </c>
      <c r="J589" s="36">
        <f t="shared" si="100"/>
        <v>36</v>
      </c>
      <c r="K589" s="38">
        <f t="shared" si="100"/>
        <v>28</v>
      </c>
      <c r="L589" s="38">
        <f t="shared" si="100"/>
        <v>26</v>
      </c>
      <c r="M589" s="38">
        <f t="shared" si="100"/>
        <v>23</v>
      </c>
      <c r="N589" s="38">
        <f t="shared" si="100"/>
        <v>16</v>
      </c>
      <c r="O589" s="38">
        <f t="shared" si="100"/>
        <v>16</v>
      </c>
      <c r="P589" s="36">
        <f t="shared" si="100"/>
        <v>16</v>
      </c>
      <c r="Q589" s="38">
        <f t="shared" si="100"/>
        <v>8</v>
      </c>
      <c r="R589" s="38">
        <f t="shared" si="100"/>
        <v>1</v>
      </c>
      <c r="S589" s="36"/>
      <c r="T589" s="38"/>
      <c r="U589" s="38"/>
      <c r="V589" s="38"/>
      <c r="W589" s="36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68"/>
      <c r="BE589" s="68"/>
      <c r="BF589" s="68"/>
    </row>
    <row r="590" spans="1:58" s="26" customFormat="1" x14ac:dyDescent="0.25">
      <c r="A590" s="8" t="s">
        <v>291</v>
      </c>
      <c r="B590" s="9"/>
      <c r="C590" s="9"/>
      <c r="D590" s="10"/>
      <c r="E590" s="9"/>
      <c r="F590" s="10"/>
      <c r="G590" s="10"/>
      <c r="H590" s="9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1"/>
      <c r="AG590" s="11"/>
      <c r="AH590" s="11"/>
      <c r="AI590" s="11"/>
      <c r="AJ590" s="11"/>
      <c r="AK590" s="11"/>
      <c r="AL590" s="11"/>
      <c r="AM590" s="11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10"/>
      <c r="BE590" s="10"/>
      <c r="BF590" s="10"/>
    </row>
    <row r="591" spans="1:58" s="26" customFormat="1" x14ac:dyDescent="0.25">
      <c r="A591" s="1" t="s">
        <v>67</v>
      </c>
      <c r="B591" s="10"/>
      <c r="C591" s="10"/>
      <c r="D591" s="10"/>
      <c r="E591" s="10"/>
      <c r="F591" s="10"/>
      <c r="G591" s="10">
        <v>6</v>
      </c>
      <c r="H591" s="9">
        <v>16</v>
      </c>
      <c r="I591" s="10">
        <v>8</v>
      </c>
      <c r="J591" s="26">
        <v>1</v>
      </c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1"/>
      <c r="AG591" s="11"/>
      <c r="AH591" s="11"/>
      <c r="AI591" s="11"/>
      <c r="AJ591" s="11"/>
      <c r="AK591" s="11"/>
      <c r="AL591" s="11"/>
      <c r="AM591" s="11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10"/>
      <c r="BE591" s="10"/>
      <c r="BF591" s="10"/>
    </row>
    <row r="592" spans="1:58" s="26" customFormat="1" x14ac:dyDescent="0.25">
      <c r="A592" s="1" t="s">
        <v>64</v>
      </c>
      <c r="B592" s="10"/>
      <c r="C592" s="10"/>
      <c r="D592" s="10"/>
      <c r="E592" s="10"/>
      <c r="F592" s="10"/>
      <c r="G592" s="10"/>
      <c r="H592" s="9"/>
      <c r="I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1"/>
      <c r="AG592" s="11"/>
      <c r="AH592" s="11"/>
      <c r="AI592" s="11"/>
      <c r="AJ592" s="11"/>
      <c r="AK592" s="11"/>
      <c r="AL592" s="11"/>
      <c r="AM592" s="11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10"/>
      <c r="BE592" s="10"/>
      <c r="BF592" s="10"/>
    </row>
    <row r="593" spans="1:58" s="26" customFormat="1" x14ac:dyDescent="0.25">
      <c r="A593" s="1" t="s">
        <v>60</v>
      </c>
      <c r="B593" s="10"/>
      <c r="C593" s="10"/>
      <c r="D593" s="10"/>
      <c r="E593" s="10"/>
      <c r="F593" s="10"/>
      <c r="G593" s="10"/>
      <c r="H593" s="9"/>
      <c r="I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1"/>
      <c r="AG593" s="11"/>
      <c r="AH593" s="11"/>
      <c r="AI593" s="11"/>
      <c r="AJ593" s="11"/>
      <c r="AK593" s="11"/>
      <c r="AL593" s="11"/>
      <c r="AM593" s="11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10"/>
      <c r="BE593" s="10"/>
      <c r="BF593" s="10"/>
    </row>
    <row r="594" spans="1:58" s="29" customFormat="1" x14ac:dyDescent="0.25">
      <c r="A594" s="6" t="s">
        <v>68</v>
      </c>
      <c r="B594" s="38"/>
      <c r="C594" s="38"/>
      <c r="D594" s="36"/>
      <c r="E594" s="38"/>
      <c r="F594" s="38"/>
      <c r="G594" s="38">
        <f>SUM(G591:G593)</f>
        <v>6</v>
      </c>
      <c r="H594" s="38">
        <f>SUM(H591:H593)</f>
        <v>16</v>
      </c>
      <c r="I594" s="38">
        <f>SUM(I591:I593)</f>
        <v>8</v>
      </c>
      <c r="J594" s="36">
        <f>SUM(J591:J593)</f>
        <v>1</v>
      </c>
      <c r="K594" s="38"/>
      <c r="L594" s="38"/>
      <c r="M594" s="38"/>
      <c r="N594" s="38"/>
      <c r="O594" s="38"/>
      <c r="P594" s="36"/>
      <c r="Q594" s="38"/>
      <c r="R594" s="38"/>
      <c r="S594" s="36"/>
      <c r="T594" s="38"/>
      <c r="U594" s="38"/>
      <c r="V594" s="38"/>
      <c r="W594" s="36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68"/>
      <c r="BE594" s="68"/>
      <c r="BF594" s="68"/>
    </row>
    <row r="595" spans="1:58" s="26" customFormat="1" x14ac:dyDescent="0.25">
      <c r="A595" s="8" t="s">
        <v>292</v>
      </c>
      <c r="B595" s="10"/>
      <c r="C595" s="10"/>
      <c r="D595" s="10"/>
      <c r="E595" s="10"/>
      <c r="F595" s="10"/>
      <c r="G595" s="10"/>
      <c r="H595" s="9"/>
      <c r="I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1"/>
      <c r="AG595" s="11"/>
      <c r="AH595" s="11"/>
      <c r="AI595" s="11"/>
      <c r="AJ595" s="11"/>
      <c r="AK595" s="11"/>
      <c r="AL595" s="11"/>
      <c r="AM595" s="11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10"/>
      <c r="BE595" s="10"/>
      <c r="BF595" s="10"/>
    </row>
    <row r="596" spans="1:58" s="26" customFormat="1" x14ac:dyDescent="0.25">
      <c r="A596" s="1" t="s">
        <v>67</v>
      </c>
      <c r="B596" s="9"/>
      <c r="C596" s="9"/>
      <c r="D596" s="10"/>
      <c r="E596" s="9"/>
      <c r="F596" s="10">
        <v>34</v>
      </c>
      <c r="G596" s="10">
        <v>59</v>
      </c>
      <c r="H596" s="9">
        <v>71</v>
      </c>
      <c r="I596" s="10">
        <v>76</v>
      </c>
      <c r="J596" s="10">
        <v>50</v>
      </c>
      <c r="K596" s="10">
        <v>40</v>
      </c>
      <c r="L596" s="10">
        <v>25</v>
      </c>
      <c r="M596" s="10">
        <v>26</v>
      </c>
      <c r="N596" s="10">
        <v>33</v>
      </c>
      <c r="O596" s="10">
        <v>50</v>
      </c>
      <c r="P596" s="10">
        <v>25</v>
      </c>
      <c r="Q596" s="10">
        <v>55</v>
      </c>
      <c r="R596" s="10">
        <v>64</v>
      </c>
      <c r="S596" s="10">
        <v>34</v>
      </c>
      <c r="T596" s="10">
        <v>31</v>
      </c>
      <c r="U596" s="10">
        <v>30</v>
      </c>
      <c r="V596" s="10">
        <v>37</v>
      </c>
      <c r="W596" s="10">
        <v>31</v>
      </c>
      <c r="X596" s="10"/>
      <c r="Y596" s="10"/>
      <c r="Z596" s="10"/>
      <c r="AA596" s="10">
        <v>4</v>
      </c>
      <c r="AB596" s="10"/>
      <c r="AC596" s="10"/>
      <c r="AD596" s="10"/>
      <c r="AE596" s="10"/>
      <c r="AF596" s="11"/>
      <c r="AG596" s="11"/>
      <c r="AH596" s="11"/>
      <c r="AI596" s="11"/>
      <c r="AJ596" s="11"/>
      <c r="AK596" s="11"/>
      <c r="AL596" s="11"/>
      <c r="AM596" s="11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10"/>
      <c r="BE596" s="10"/>
      <c r="BF596" s="10"/>
    </row>
    <row r="597" spans="1:58" s="26" customFormat="1" x14ac:dyDescent="0.25">
      <c r="A597" s="1" t="s">
        <v>64</v>
      </c>
      <c r="B597" s="9"/>
      <c r="C597" s="9"/>
      <c r="D597" s="10"/>
      <c r="E597" s="9"/>
      <c r="F597" s="10"/>
      <c r="G597" s="10"/>
      <c r="H597" s="9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1"/>
      <c r="AG597" s="11"/>
      <c r="AH597" s="11"/>
      <c r="AI597" s="11"/>
      <c r="AJ597" s="11"/>
      <c r="AK597" s="11"/>
      <c r="AL597" s="11"/>
      <c r="AM597" s="11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10"/>
      <c r="BE597" s="10"/>
      <c r="BF597" s="10"/>
    </row>
    <row r="598" spans="1:58" s="26" customFormat="1" x14ac:dyDescent="0.25">
      <c r="A598" s="1" t="s">
        <v>60</v>
      </c>
      <c r="B598" s="16"/>
      <c r="C598" s="16"/>
      <c r="D598" s="34"/>
      <c r="E598" s="16"/>
      <c r="F598" s="16"/>
      <c r="G598" s="16"/>
      <c r="H598" s="18"/>
      <c r="I598" s="17"/>
      <c r="J598" s="17">
        <v>8</v>
      </c>
      <c r="K598" s="17">
        <v>15</v>
      </c>
      <c r="L598" s="17">
        <v>57</v>
      </c>
      <c r="M598" s="17">
        <v>57</v>
      </c>
      <c r="N598" s="17">
        <v>60</v>
      </c>
      <c r="O598" s="17">
        <v>60</v>
      </c>
      <c r="P598" s="17">
        <v>70</v>
      </c>
      <c r="Q598" s="17">
        <v>48</v>
      </c>
      <c r="R598" s="17">
        <v>30</v>
      </c>
      <c r="S598" s="17">
        <v>29</v>
      </c>
      <c r="T598" s="17">
        <v>29</v>
      </c>
      <c r="U598" s="17">
        <v>30</v>
      </c>
      <c r="V598" s="17">
        <v>29</v>
      </c>
      <c r="W598" s="17">
        <v>17</v>
      </c>
      <c r="X598" s="17">
        <v>2</v>
      </c>
      <c r="Y598" s="17"/>
      <c r="Z598" s="17"/>
      <c r="AA598" s="17"/>
      <c r="AB598" s="17"/>
      <c r="AC598" s="17"/>
      <c r="AD598" s="17"/>
      <c r="AE598" s="17"/>
      <c r="AF598" s="16"/>
      <c r="AG598" s="16"/>
      <c r="AH598" s="16"/>
      <c r="AI598" s="16"/>
      <c r="AJ598" s="16"/>
      <c r="AK598" s="16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0"/>
      <c r="BE598" s="10"/>
      <c r="BF598" s="10"/>
    </row>
    <row r="599" spans="1:58" s="29" customFormat="1" x14ac:dyDescent="0.25">
      <c r="A599" s="6" t="s">
        <v>68</v>
      </c>
      <c r="B599" s="38"/>
      <c r="C599" s="38"/>
      <c r="D599" s="36"/>
      <c r="E599" s="38"/>
      <c r="F599" s="38">
        <f t="shared" ref="F599:X599" si="101">SUM(F596:F598)</f>
        <v>34</v>
      </c>
      <c r="G599" s="38">
        <f t="shared" si="101"/>
        <v>59</v>
      </c>
      <c r="H599" s="38">
        <f t="shared" si="101"/>
        <v>71</v>
      </c>
      <c r="I599" s="38">
        <f t="shared" si="101"/>
        <v>76</v>
      </c>
      <c r="J599" s="36">
        <f t="shared" si="101"/>
        <v>58</v>
      </c>
      <c r="K599" s="38">
        <f t="shared" si="101"/>
        <v>55</v>
      </c>
      <c r="L599" s="38">
        <f t="shared" si="101"/>
        <v>82</v>
      </c>
      <c r="M599" s="38">
        <f t="shared" si="101"/>
        <v>83</v>
      </c>
      <c r="N599" s="38">
        <f t="shared" si="101"/>
        <v>93</v>
      </c>
      <c r="O599" s="38">
        <f t="shared" si="101"/>
        <v>110</v>
      </c>
      <c r="P599" s="36">
        <f t="shared" si="101"/>
        <v>95</v>
      </c>
      <c r="Q599" s="38">
        <f t="shared" si="101"/>
        <v>103</v>
      </c>
      <c r="R599" s="38">
        <f t="shared" si="101"/>
        <v>94</v>
      </c>
      <c r="S599" s="36">
        <f t="shared" si="101"/>
        <v>63</v>
      </c>
      <c r="T599" s="38">
        <f t="shared" si="101"/>
        <v>60</v>
      </c>
      <c r="U599" s="38">
        <f t="shared" si="101"/>
        <v>60</v>
      </c>
      <c r="V599" s="38">
        <f t="shared" si="101"/>
        <v>66</v>
      </c>
      <c r="W599" s="36">
        <f t="shared" si="101"/>
        <v>48</v>
      </c>
      <c r="X599" s="38">
        <f t="shared" si="101"/>
        <v>2</v>
      </c>
      <c r="Y599" s="38"/>
      <c r="Z599" s="38"/>
      <c r="AA599" s="38">
        <f>SUM(AA596:AA598)</f>
        <v>4</v>
      </c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68"/>
      <c r="BE599" s="68"/>
      <c r="BF599" s="68"/>
    </row>
    <row r="600" spans="1:58" s="26" customFormat="1" x14ac:dyDescent="0.25">
      <c r="A600" s="8" t="s">
        <v>293</v>
      </c>
      <c r="B600" s="16"/>
      <c r="C600" s="16"/>
      <c r="D600" s="34"/>
      <c r="E600" s="16"/>
      <c r="F600" s="16"/>
      <c r="G600" s="16"/>
      <c r="H600" s="18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6"/>
      <c r="AG600" s="16"/>
      <c r="AH600" s="16"/>
      <c r="AI600" s="16"/>
      <c r="AJ600" s="16"/>
      <c r="AK600" s="16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0"/>
      <c r="BE600" s="10"/>
      <c r="BF600" s="10"/>
    </row>
    <row r="601" spans="1:58" s="26" customFormat="1" x14ac:dyDescent="0.25">
      <c r="A601" s="1" t="s">
        <v>67</v>
      </c>
      <c r="B601" s="9"/>
      <c r="C601" s="9"/>
      <c r="D601" s="10"/>
      <c r="E601" s="9"/>
      <c r="F601" s="10"/>
      <c r="G601" s="10">
        <v>2</v>
      </c>
      <c r="H601" s="9">
        <v>60</v>
      </c>
      <c r="I601" s="10">
        <v>177</v>
      </c>
      <c r="J601" s="10">
        <v>178</v>
      </c>
      <c r="K601" s="10">
        <v>165</v>
      </c>
      <c r="L601" s="10">
        <v>133</v>
      </c>
      <c r="M601" s="10">
        <v>122</v>
      </c>
      <c r="N601" s="10">
        <v>122</v>
      </c>
      <c r="O601" s="10">
        <v>121</v>
      </c>
      <c r="P601" s="10">
        <v>102</v>
      </c>
      <c r="Q601" s="10">
        <v>63</v>
      </c>
      <c r="R601" s="10">
        <v>56</v>
      </c>
      <c r="S601" s="10">
        <v>46</v>
      </c>
      <c r="T601" s="10">
        <v>32</v>
      </c>
      <c r="U601" s="10">
        <v>29</v>
      </c>
      <c r="V601" s="10">
        <v>3</v>
      </c>
      <c r="W601" s="10"/>
      <c r="X601" s="10"/>
      <c r="Y601" s="10"/>
      <c r="Z601" s="10"/>
      <c r="AA601" s="10"/>
      <c r="AB601" s="10"/>
      <c r="AC601" s="10"/>
      <c r="AD601" s="10"/>
      <c r="AE601" s="10"/>
      <c r="AF601" s="11"/>
      <c r="AG601" s="11"/>
      <c r="AH601" s="11"/>
      <c r="AI601" s="11"/>
      <c r="AJ601" s="11"/>
      <c r="AK601" s="11"/>
      <c r="AL601" s="11"/>
      <c r="AM601" s="11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10"/>
      <c r="BE601" s="10"/>
      <c r="BF601" s="10"/>
    </row>
    <row r="602" spans="1:58" s="26" customFormat="1" x14ac:dyDescent="0.25">
      <c r="A602" s="1" t="s">
        <v>64</v>
      </c>
      <c r="B602" s="9"/>
      <c r="C602" s="9"/>
      <c r="D602" s="10"/>
      <c r="E602" s="9"/>
      <c r="F602" s="10"/>
      <c r="G602" s="10"/>
      <c r="H602" s="9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1"/>
      <c r="AG602" s="11"/>
      <c r="AH602" s="11"/>
      <c r="AI602" s="11"/>
      <c r="AJ602" s="11"/>
      <c r="AK602" s="11"/>
      <c r="AL602" s="11"/>
      <c r="AM602" s="11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10"/>
      <c r="BE602" s="10"/>
      <c r="BF602" s="10"/>
    </row>
    <row r="603" spans="1:58" s="26" customFormat="1" x14ac:dyDescent="0.25">
      <c r="A603" s="1" t="s">
        <v>60</v>
      </c>
      <c r="B603" s="9"/>
      <c r="C603" s="9"/>
      <c r="D603" s="10"/>
      <c r="E603" s="9"/>
      <c r="F603" s="10"/>
      <c r="G603" s="10"/>
      <c r="H603" s="9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1"/>
      <c r="AG603" s="11"/>
      <c r="AH603" s="11"/>
      <c r="AI603" s="11"/>
      <c r="AJ603" s="11"/>
      <c r="AK603" s="11"/>
      <c r="AL603" s="11"/>
      <c r="AM603" s="11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10"/>
      <c r="BE603" s="10"/>
      <c r="BF603" s="10"/>
    </row>
    <row r="604" spans="1:58" s="29" customFormat="1" x14ac:dyDescent="0.25">
      <c r="A604" s="6" t="s">
        <v>68</v>
      </c>
      <c r="B604" s="38"/>
      <c r="C604" s="38"/>
      <c r="D604" s="36"/>
      <c r="E604" s="38"/>
      <c r="F604" s="38"/>
      <c r="G604" s="38">
        <f t="shared" ref="G604:V604" si="102">SUM(G601:G603)</f>
        <v>2</v>
      </c>
      <c r="H604" s="38">
        <f t="shared" si="102"/>
        <v>60</v>
      </c>
      <c r="I604" s="38">
        <f t="shared" si="102"/>
        <v>177</v>
      </c>
      <c r="J604" s="36">
        <f t="shared" si="102"/>
        <v>178</v>
      </c>
      <c r="K604" s="38">
        <f t="shared" si="102"/>
        <v>165</v>
      </c>
      <c r="L604" s="38">
        <f t="shared" si="102"/>
        <v>133</v>
      </c>
      <c r="M604" s="38">
        <f t="shared" si="102"/>
        <v>122</v>
      </c>
      <c r="N604" s="38">
        <f t="shared" si="102"/>
        <v>122</v>
      </c>
      <c r="O604" s="38">
        <f t="shared" si="102"/>
        <v>121</v>
      </c>
      <c r="P604" s="36">
        <f t="shared" si="102"/>
        <v>102</v>
      </c>
      <c r="Q604" s="38">
        <f t="shared" si="102"/>
        <v>63</v>
      </c>
      <c r="R604" s="38">
        <f t="shared" si="102"/>
        <v>56</v>
      </c>
      <c r="S604" s="36">
        <f t="shared" si="102"/>
        <v>46</v>
      </c>
      <c r="T604" s="38">
        <f t="shared" si="102"/>
        <v>32</v>
      </c>
      <c r="U604" s="38">
        <f t="shared" si="102"/>
        <v>29</v>
      </c>
      <c r="V604" s="38">
        <f t="shared" si="102"/>
        <v>3</v>
      </c>
      <c r="W604" s="36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68"/>
      <c r="BE604" s="68"/>
      <c r="BF604" s="68"/>
    </row>
    <row r="605" spans="1:58" s="26" customFormat="1" x14ac:dyDescent="0.25">
      <c r="A605" s="8" t="s">
        <v>295</v>
      </c>
      <c r="B605" s="8"/>
      <c r="C605" s="8"/>
      <c r="D605" s="29"/>
      <c r="E605" s="8"/>
      <c r="F605" s="8"/>
      <c r="G605" s="8"/>
      <c r="H605" s="8"/>
      <c r="I605" s="8"/>
      <c r="J605" s="29"/>
      <c r="K605" s="8"/>
      <c r="L605" s="8"/>
      <c r="M605" s="8"/>
      <c r="N605" s="8"/>
      <c r="O605" s="8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10"/>
      <c r="AW605" s="9"/>
      <c r="AX605" s="9"/>
      <c r="AY605" s="9"/>
      <c r="AZ605" s="9"/>
      <c r="BA605" s="9"/>
      <c r="BB605" s="9"/>
      <c r="BC605" s="9"/>
      <c r="BD605" s="10"/>
      <c r="BE605" s="10"/>
      <c r="BF605" s="10"/>
    </row>
    <row r="606" spans="1:58" s="26" customFormat="1" x14ac:dyDescent="0.25">
      <c r="A606" s="1" t="s">
        <v>67</v>
      </c>
      <c r="B606" s="9">
        <v>12</v>
      </c>
      <c r="C606" s="9">
        <v>8</v>
      </c>
      <c r="D606" s="10">
        <v>6</v>
      </c>
      <c r="E606" s="9">
        <v>14</v>
      </c>
      <c r="F606" s="10">
        <v>23</v>
      </c>
      <c r="G606" s="10">
        <v>20</v>
      </c>
      <c r="H606" s="9">
        <v>16</v>
      </c>
      <c r="I606" s="10">
        <v>16</v>
      </c>
      <c r="J606" s="10">
        <v>15</v>
      </c>
      <c r="K606" s="10">
        <v>15</v>
      </c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1"/>
      <c r="AG606" s="11"/>
      <c r="AH606" s="11"/>
      <c r="AI606" s="11"/>
      <c r="AJ606" s="11"/>
      <c r="AK606" s="11"/>
      <c r="AL606" s="11"/>
      <c r="AM606" s="11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10"/>
      <c r="BE606" s="10"/>
      <c r="BF606" s="10"/>
    </row>
    <row r="607" spans="1:58" s="26" customFormat="1" x14ac:dyDescent="0.25">
      <c r="A607" s="1" t="s">
        <v>64</v>
      </c>
      <c r="B607" s="9"/>
      <c r="C607" s="9"/>
      <c r="D607" s="10"/>
      <c r="E607" s="9"/>
      <c r="F607" s="10"/>
      <c r="G607" s="10"/>
      <c r="H607" s="9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1"/>
      <c r="AG607" s="11"/>
      <c r="AH607" s="11"/>
      <c r="AI607" s="11"/>
      <c r="AJ607" s="11"/>
      <c r="AK607" s="11"/>
      <c r="AL607" s="11"/>
      <c r="AM607" s="11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10"/>
      <c r="BE607" s="10"/>
      <c r="BF607" s="10"/>
    </row>
    <row r="608" spans="1:58" s="26" customFormat="1" x14ac:dyDescent="0.25">
      <c r="A608" s="1" t="s">
        <v>60</v>
      </c>
      <c r="B608" s="9"/>
      <c r="C608" s="9"/>
      <c r="D608" s="10"/>
      <c r="E608" s="9"/>
      <c r="F608" s="10"/>
      <c r="G608" s="10"/>
      <c r="H608" s="9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1"/>
      <c r="AG608" s="11"/>
      <c r="AH608" s="11"/>
      <c r="AI608" s="11"/>
      <c r="AJ608" s="11"/>
      <c r="AK608" s="11"/>
      <c r="AL608" s="11"/>
      <c r="AM608" s="11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10"/>
      <c r="BE608" s="10"/>
      <c r="BF608" s="10"/>
    </row>
    <row r="609" spans="1:58" s="29" customFormat="1" x14ac:dyDescent="0.25">
      <c r="A609" s="6" t="s">
        <v>68</v>
      </c>
      <c r="B609" s="38">
        <f t="shared" ref="B609:K609" si="103">SUM(B606:B608)</f>
        <v>12</v>
      </c>
      <c r="C609" s="38">
        <f t="shared" si="103"/>
        <v>8</v>
      </c>
      <c r="D609" s="36">
        <f t="shared" si="103"/>
        <v>6</v>
      </c>
      <c r="E609" s="38">
        <f t="shared" si="103"/>
        <v>14</v>
      </c>
      <c r="F609" s="38">
        <f t="shared" si="103"/>
        <v>23</v>
      </c>
      <c r="G609" s="38">
        <f t="shared" si="103"/>
        <v>20</v>
      </c>
      <c r="H609" s="38">
        <f t="shared" si="103"/>
        <v>16</v>
      </c>
      <c r="I609" s="38">
        <f t="shared" si="103"/>
        <v>16</v>
      </c>
      <c r="J609" s="36">
        <f t="shared" si="103"/>
        <v>15</v>
      </c>
      <c r="K609" s="38">
        <f t="shared" si="103"/>
        <v>15</v>
      </c>
      <c r="L609" s="38"/>
      <c r="M609" s="38"/>
      <c r="N609" s="38"/>
      <c r="O609" s="38"/>
      <c r="P609" s="36"/>
      <c r="Q609" s="38"/>
      <c r="R609" s="38"/>
      <c r="S609" s="36"/>
      <c r="T609" s="38"/>
      <c r="U609" s="38"/>
      <c r="V609" s="38"/>
      <c r="W609" s="36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68"/>
      <c r="BE609" s="68"/>
      <c r="BF609" s="68"/>
    </row>
    <row r="610" spans="1:58" s="26" customFormat="1" x14ac:dyDescent="0.25">
      <c r="A610" s="8" t="s">
        <v>296</v>
      </c>
      <c r="B610" s="9"/>
      <c r="C610" s="9"/>
      <c r="D610" s="10"/>
      <c r="E610" s="9"/>
      <c r="F610" s="10"/>
      <c r="G610" s="10"/>
      <c r="H610" s="9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1"/>
      <c r="AG610" s="11"/>
      <c r="AH610" s="11"/>
      <c r="AI610" s="11"/>
      <c r="AJ610" s="11"/>
      <c r="AK610" s="11"/>
      <c r="AL610" s="11"/>
      <c r="AM610" s="11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10"/>
      <c r="BE610" s="10"/>
      <c r="BF610" s="10"/>
    </row>
    <row r="611" spans="1:58" s="26" customFormat="1" x14ac:dyDescent="0.25">
      <c r="A611" s="1" t="s">
        <v>67</v>
      </c>
      <c r="B611" s="9">
        <v>5</v>
      </c>
      <c r="C611" s="9">
        <v>5</v>
      </c>
      <c r="D611" s="10">
        <v>7</v>
      </c>
      <c r="E611" s="9">
        <v>7</v>
      </c>
      <c r="F611" s="10">
        <v>7</v>
      </c>
      <c r="G611" s="10">
        <v>6</v>
      </c>
      <c r="H611" s="9">
        <v>6</v>
      </c>
      <c r="I611" s="10">
        <v>6</v>
      </c>
      <c r="J611" s="26">
        <v>5</v>
      </c>
      <c r="K611" s="26">
        <v>5</v>
      </c>
      <c r="L611" s="10">
        <v>2</v>
      </c>
      <c r="M611" s="10">
        <v>2</v>
      </c>
      <c r="N611" s="10">
        <v>2</v>
      </c>
      <c r="O611" s="10">
        <v>2</v>
      </c>
      <c r="P611" s="10">
        <v>2</v>
      </c>
      <c r="Q611" s="10">
        <v>0</v>
      </c>
      <c r="R611" s="10">
        <v>30</v>
      </c>
      <c r="S611" s="10">
        <v>51</v>
      </c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1"/>
      <c r="AG611" s="11"/>
      <c r="AH611" s="11"/>
      <c r="AI611" s="11"/>
      <c r="AJ611" s="11"/>
      <c r="AK611" s="11"/>
      <c r="AL611" s="11"/>
      <c r="AM611" s="11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10"/>
      <c r="BE611" s="10"/>
      <c r="BF611" s="10"/>
    </row>
    <row r="612" spans="1:58" s="26" customFormat="1" x14ac:dyDescent="0.25">
      <c r="A612" s="1" t="s">
        <v>64</v>
      </c>
      <c r="B612" s="9"/>
      <c r="C612" s="9"/>
      <c r="D612" s="10"/>
      <c r="E612" s="9"/>
      <c r="F612" s="10"/>
      <c r="G612" s="10"/>
      <c r="H612" s="9"/>
      <c r="I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1"/>
      <c r="AG612" s="11"/>
      <c r="AH612" s="11"/>
      <c r="AI612" s="11"/>
      <c r="AJ612" s="11"/>
      <c r="AK612" s="11"/>
      <c r="AL612" s="11"/>
      <c r="AM612" s="11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10"/>
      <c r="BE612" s="10"/>
      <c r="BF612" s="10"/>
    </row>
    <row r="613" spans="1:58" s="26" customFormat="1" x14ac:dyDescent="0.25">
      <c r="A613" s="1" t="s">
        <v>60</v>
      </c>
      <c r="B613" s="9"/>
      <c r="C613" s="9"/>
      <c r="D613" s="10"/>
      <c r="E613" s="9"/>
      <c r="F613" s="10"/>
      <c r="G613" s="10"/>
      <c r="H613" s="9"/>
      <c r="I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1"/>
      <c r="AG613" s="11"/>
      <c r="AH613" s="11"/>
      <c r="AI613" s="11"/>
      <c r="AJ613" s="11"/>
      <c r="AK613" s="11"/>
      <c r="AL613" s="11"/>
      <c r="AM613" s="11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10"/>
      <c r="BE613" s="10"/>
      <c r="BF613" s="10"/>
    </row>
    <row r="614" spans="1:58" s="29" customFormat="1" x14ac:dyDescent="0.25">
      <c r="A614" s="6" t="s">
        <v>68</v>
      </c>
      <c r="B614" s="38">
        <f t="shared" ref="B614:S614" si="104">SUM(B611:B613)</f>
        <v>5</v>
      </c>
      <c r="C614" s="38">
        <f t="shared" si="104"/>
        <v>5</v>
      </c>
      <c r="D614" s="36">
        <f t="shared" si="104"/>
        <v>7</v>
      </c>
      <c r="E614" s="38">
        <f t="shared" si="104"/>
        <v>7</v>
      </c>
      <c r="F614" s="38">
        <f t="shared" si="104"/>
        <v>7</v>
      </c>
      <c r="G614" s="38">
        <f t="shared" si="104"/>
        <v>6</v>
      </c>
      <c r="H614" s="38">
        <f t="shared" si="104"/>
        <v>6</v>
      </c>
      <c r="I614" s="38">
        <f t="shared" si="104"/>
        <v>6</v>
      </c>
      <c r="J614" s="36">
        <f t="shared" si="104"/>
        <v>5</v>
      </c>
      <c r="K614" s="38">
        <f t="shared" si="104"/>
        <v>5</v>
      </c>
      <c r="L614" s="38">
        <f t="shared" si="104"/>
        <v>2</v>
      </c>
      <c r="M614" s="38">
        <f t="shared" si="104"/>
        <v>2</v>
      </c>
      <c r="N614" s="38">
        <f t="shared" si="104"/>
        <v>2</v>
      </c>
      <c r="O614" s="38">
        <f t="shared" si="104"/>
        <v>2</v>
      </c>
      <c r="P614" s="36">
        <f t="shared" si="104"/>
        <v>2</v>
      </c>
      <c r="Q614" s="38">
        <f t="shared" si="104"/>
        <v>0</v>
      </c>
      <c r="R614" s="38">
        <f t="shared" si="104"/>
        <v>30</v>
      </c>
      <c r="S614" s="36">
        <f t="shared" si="104"/>
        <v>51</v>
      </c>
      <c r="T614" s="38"/>
      <c r="U614" s="38"/>
      <c r="V614" s="38"/>
      <c r="W614" s="36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68"/>
      <c r="BE614" s="68"/>
      <c r="BF614" s="68"/>
    </row>
    <row r="615" spans="1:58" s="26" customFormat="1" x14ac:dyDescent="0.25">
      <c r="A615" s="8" t="s">
        <v>314</v>
      </c>
      <c r="B615" s="9"/>
      <c r="C615" s="9"/>
      <c r="D615" s="10"/>
      <c r="E615" s="9"/>
      <c r="F615" s="10"/>
      <c r="G615" s="10"/>
      <c r="H615" s="9"/>
      <c r="I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1"/>
      <c r="AG615" s="11"/>
      <c r="AH615" s="11"/>
      <c r="AI615" s="11"/>
      <c r="AJ615" s="11"/>
      <c r="AK615" s="11"/>
      <c r="AL615" s="11"/>
      <c r="AM615" s="11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10"/>
      <c r="BE615" s="10"/>
      <c r="BF615" s="10"/>
    </row>
    <row r="616" spans="1:58" s="26" customFormat="1" x14ac:dyDescent="0.25">
      <c r="A616" s="1" t="s">
        <v>67</v>
      </c>
      <c r="B616" s="9">
        <v>2</v>
      </c>
      <c r="C616" s="9">
        <v>0</v>
      </c>
      <c r="D616" s="10">
        <v>0</v>
      </c>
      <c r="E616" s="9">
        <v>1</v>
      </c>
      <c r="F616" s="10"/>
      <c r="G616" s="10"/>
      <c r="H616" s="8"/>
      <c r="I616" s="8"/>
      <c r="J616" s="29"/>
      <c r="K616" s="8"/>
      <c r="L616" s="8"/>
      <c r="M616" s="8"/>
      <c r="N616" s="8"/>
      <c r="O616" s="8"/>
      <c r="P616" s="29"/>
      <c r="Q616" s="8"/>
      <c r="R616" s="8"/>
      <c r="S616" s="29"/>
      <c r="T616" s="8"/>
      <c r="U616" s="8"/>
      <c r="V616" s="8"/>
      <c r="W616" s="29"/>
      <c r="X616" s="8"/>
      <c r="Y616" s="8"/>
      <c r="Z616" s="8"/>
      <c r="AA616" s="8"/>
      <c r="AB616" s="8"/>
      <c r="AC616" s="8"/>
      <c r="AD616" s="8"/>
      <c r="AE616" s="8"/>
      <c r="AF616" s="11"/>
      <c r="AG616" s="11"/>
      <c r="AH616" s="11"/>
      <c r="AI616" s="11"/>
      <c r="AJ616" s="11"/>
      <c r="AK616" s="11"/>
      <c r="AL616" s="11"/>
      <c r="AM616" s="11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10"/>
      <c r="BE616" s="10"/>
      <c r="BF616" s="10"/>
    </row>
    <row r="617" spans="1:58" s="26" customFormat="1" x14ac:dyDescent="0.25">
      <c r="A617" s="1" t="s">
        <v>64</v>
      </c>
      <c r="B617" s="9"/>
      <c r="C617" s="9"/>
      <c r="D617" s="10"/>
      <c r="E617" s="9"/>
      <c r="F617" s="10"/>
      <c r="G617" s="10"/>
      <c r="H617" s="8"/>
      <c r="I617" s="8"/>
      <c r="J617" s="29"/>
      <c r="K617" s="8"/>
      <c r="L617" s="8"/>
      <c r="M617" s="8"/>
      <c r="N617" s="8"/>
      <c r="O617" s="8"/>
      <c r="P617" s="29"/>
      <c r="Q617" s="8"/>
      <c r="R617" s="8"/>
      <c r="S617" s="29"/>
      <c r="T617" s="8"/>
      <c r="U617" s="8"/>
      <c r="V617" s="8"/>
      <c r="W617" s="29"/>
      <c r="X617" s="8"/>
      <c r="Y617" s="8"/>
      <c r="Z617" s="8"/>
      <c r="AA617" s="8"/>
      <c r="AB617" s="8"/>
      <c r="AC617" s="8"/>
      <c r="AD617" s="8"/>
      <c r="AE617" s="8"/>
      <c r="AF617" s="11"/>
      <c r="AG617" s="11"/>
      <c r="AH617" s="11"/>
      <c r="AI617" s="11"/>
      <c r="AJ617" s="11"/>
      <c r="AK617" s="11"/>
      <c r="AL617" s="11"/>
      <c r="AM617" s="11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10"/>
      <c r="BE617" s="10"/>
      <c r="BF617" s="10"/>
    </row>
    <row r="618" spans="1:58" s="26" customFormat="1" x14ac:dyDescent="0.25">
      <c r="A618" s="1" t="s">
        <v>60</v>
      </c>
      <c r="B618" s="9"/>
      <c r="C618" s="9"/>
      <c r="D618" s="10"/>
      <c r="E618" s="9"/>
      <c r="F618" s="10"/>
      <c r="G618" s="10"/>
      <c r="H618" s="8"/>
      <c r="I618" s="8"/>
      <c r="J618" s="29"/>
      <c r="K618" s="8"/>
      <c r="L618" s="8"/>
      <c r="M618" s="8"/>
      <c r="N618" s="8"/>
      <c r="O618" s="8"/>
      <c r="P618" s="29"/>
      <c r="Q618" s="8"/>
      <c r="R618" s="8"/>
      <c r="S618" s="29"/>
      <c r="T618" s="8"/>
      <c r="U618" s="8"/>
      <c r="V618" s="8"/>
      <c r="W618" s="29"/>
      <c r="X618" s="8"/>
      <c r="Y618" s="8"/>
      <c r="Z618" s="8"/>
      <c r="AA618" s="8"/>
      <c r="AB618" s="8"/>
      <c r="AC618" s="8"/>
      <c r="AD618" s="8"/>
      <c r="AE618" s="8"/>
      <c r="AF618" s="11"/>
      <c r="AG618" s="11"/>
      <c r="AH618" s="11"/>
      <c r="AI618" s="11"/>
      <c r="AJ618" s="11"/>
      <c r="AK618" s="11"/>
      <c r="AL618" s="11"/>
      <c r="AM618" s="11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10"/>
      <c r="BE618" s="10"/>
      <c r="BF618" s="10"/>
    </row>
    <row r="619" spans="1:58" s="29" customFormat="1" x14ac:dyDescent="0.25">
      <c r="A619" s="6" t="s">
        <v>68</v>
      </c>
      <c r="B619" s="38">
        <f>SUM(B616:B618)</f>
        <v>2</v>
      </c>
      <c r="C619" s="38">
        <f>SUM(C616:C618)</f>
        <v>0</v>
      </c>
      <c r="D619" s="36">
        <f>SUM(D616:D618)</f>
        <v>0</v>
      </c>
      <c r="E619" s="38">
        <f>SUM(E616:E618)</f>
        <v>1</v>
      </c>
      <c r="F619" s="38"/>
      <c r="G619" s="38"/>
      <c r="H619" s="38"/>
      <c r="I619" s="38"/>
      <c r="J619" s="36"/>
      <c r="K619" s="38"/>
      <c r="L619" s="38"/>
      <c r="M619" s="38"/>
      <c r="N619" s="38"/>
      <c r="O619" s="38"/>
      <c r="P619" s="36"/>
      <c r="Q619" s="38"/>
      <c r="R619" s="38"/>
      <c r="S619" s="36"/>
      <c r="T619" s="38"/>
      <c r="U619" s="38"/>
      <c r="V619" s="38"/>
      <c r="W619" s="36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68"/>
      <c r="BE619" s="68"/>
      <c r="BF619" s="68"/>
    </row>
    <row r="620" spans="1:58" s="26" customFormat="1" x14ac:dyDescent="0.25">
      <c r="A620" s="8" t="s">
        <v>294</v>
      </c>
      <c r="B620" s="8"/>
      <c r="C620" s="8"/>
      <c r="D620" s="29"/>
      <c r="E620" s="8"/>
      <c r="F620" s="8"/>
      <c r="G620" s="8"/>
      <c r="H620" s="9"/>
      <c r="I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1"/>
      <c r="AG620" s="11"/>
      <c r="AH620" s="11"/>
      <c r="AI620" s="11"/>
      <c r="AJ620" s="11"/>
      <c r="AK620" s="11"/>
      <c r="AL620" s="11"/>
      <c r="AM620" s="11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10"/>
      <c r="BE620" s="10"/>
      <c r="BF620" s="10"/>
    </row>
    <row r="621" spans="1:58" s="26" customFormat="1" x14ac:dyDescent="0.25">
      <c r="A621" s="1" t="s">
        <v>67</v>
      </c>
      <c r="B621" s="9"/>
      <c r="C621" s="9"/>
      <c r="D621" s="10"/>
      <c r="E621" s="9"/>
      <c r="F621" s="10">
        <v>5</v>
      </c>
      <c r="G621" s="10">
        <v>31</v>
      </c>
      <c r="H621" s="9">
        <v>69</v>
      </c>
      <c r="I621" s="10">
        <v>80</v>
      </c>
      <c r="J621" s="10">
        <v>78</v>
      </c>
      <c r="K621" s="10">
        <v>73</v>
      </c>
      <c r="L621" s="10">
        <v>71</v>
      </c>
      <c r="M621" s="10">
        <v>72</v>
      </c>
      <c r="N621" s="10">
        <v>71</v>
      </c>
      <c r="O621" s="10">
        <v>59</v>
      </c>
      <c r="P621" s="10">
        <v>9</v>
      </c>
      <c r="Q621" s="10">
        <v>1</v>
      </c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1"/>
      <c r="AG621" s="11"/>
      <c r="AH621" s="11"/>
      <c r="AI621" s="11"/>
      <c r="AJ621" s="11"/>
      <c r="AK621" s="11"/>
      <c r="AL621" s="11"/>
      <c r="AM621" s="11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10"/>
      <c r="BE621" s="10"/>
      <c r="BF621" s="10"/>
    </row>
    <row r="622" spans="1:58" s="26" customFormat="1" x14ac:dyDescent="0.25">
      <c r="A622" s="1" t="s">
        <v>64</v>
      </c>
      <c r="B622" s="9"/>
      <c r="C622" s="9"/>
      <c r="D622" s="10"/>
      <c r="E622" s="9"/>
      <c r="F622" s="10"/>
      <c r="G622" s="10"/>
      <c r="H622" s="9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1"/>
      <c r="AG622" s="11"/>
      <c r="AH622" s="11"/>
      <c r="AI622" s="11"/>
      <c r="AJ622" s="11"/>
      <c r="AK622" s="11"/>
      <c r="AL622" s="11"/>
      <c r="AM622" s="11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10"/>
      <c r="BE622" s="10"/>
      <c r="BF622" s="10"/>
    </row>
    <row r="623" spans="1:58" s="26" customFormat="1" x14ac:dyDescent="0.25">
      <c r="A623" s="1" t="s">
        <v>60</v>
      </c>
      <c r="B623" s="9"/>
      <c r="C623" s="9"/>
      <c r="D623" s="10"/>
      <c r="E623" s="9"/>
      <c r="F623" s="10"/>
      <c r="G623" s="10"/>
      <c r="H623" s="9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1"/>
      <c r="AG623" s="11"/>
      <c r="AH623" s="11"/>
      <c r="AI623" s="11"/>
      <c r="AJ623" s="11"/>
      <c r="AK623" s="11"/>
      <c r="AL623" s="11"/>
      <c r="AM623" s="11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10"/>
      <c r="BE623" s="10"/>
      <c r="BF623" s="10"/>
    </row>
    <row r="624" spans="1:58" s="29" customFormat="1" x14ac:dyDescent="0.25">
      <c r="A624" s="6" t="s">
        <v>68</v>
      </c>
      <c r="B624" s="38"/>
      <c r="C624" s="38"/>
      <c r="D624" s="36"/>
      <c r="E624" s="38"/>
      <c r="F624" s="38">
        <f t="shared" ref="F624:Q624" si="105">SUM(F621:F623)</f>
        <v>5</v>
      </c>
      <c r="G624" s="38">
        <f t="shared" si="105"/>
        <v>31</v>
      </c>
      <c r="H624" s="38">
        <f t="shared" si="105"/>
        <v>69</v>
      </c>
      <c r="I624" s="38">
        <f t="shared" si="105"/>
        <v>80</v>
      </c>
      <c r="J624" s="36">
        <f t="shared" si="105"/>
        <v>78</v>
      </c>
      <c r="K624" s="38">
        <f t="shared" si="105"/>
        <v>73</v>
      </c>
      <c r="L624" s="38">
        <f t="shared" si="105"/>
        <v>71</v>
      </c>
      <c r="M624" s="38">
        <f t="shared" si="105"/>
        <v>72</v>
      </c>
      <c r="N624" s="38">
        <f t="shared" si="105"/>
        <v>71</v>
      </c>
      <c r="O624" s="38">
        <f t="shared" si="105"/>
        <v>59</v>
      </c>
      <c r="P624" s="36">
        <f t="shared" si="105"/>
        <v>9</v>
      </c>
      <c r="Q624" s="38">
        <f t="shared" si="105"/>
        <v>1</v>
      </c>
      <c r="R624" s="38"/>
      <c r="S624" s="36"/>
      <c r="T624" s="38"/>
      <c r="U624" s="38"/>
      <c r="V624" s="38"/>
      <c r="W624" s="36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68"/>
      <c r="BE624" s="68"/>
      <c r="BF624" s="68"/>
    </row>
    <row r="625" spans="1:68" s="26" customFormat="1" x14ac:dyDescent="0.25">
      <c r="A625" s="8" t="s">
        <v>216</v>
      </c>
      <c r="B625" s="9"/>
      <c r="C625" s="9"/>
      <c r="D625" s="10"/>
      <c r="E625" s="9"/>
      <c r="F625" s="10"/>
      <c r="G625" s="10"/>
      <c r="H625" s="9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1"/>
      <c r="AG625" s="11"/>
      <c r="AH625" s="11"/>
      <c r="AI625" s="11"/>
      <c r="AJ625" s="11"/>
      <c r="AK625" s="11"/>
      <c r="AL625" s="11"/>
      <c r="AM625" s="11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10"/>
      <c r="BE625" s="10"/>
      <c r="BF625" s="10"/>
    </row>
    <row r="626" spans="1:68" s="26" customFormat="1" x14ac:dyDescent="0.25">
      <c r="A626" s="1" t="s">
        <v>67</v>
      </c>
      <c r="B626" s="8"/>
      <c r="C626" s="8"/>
      <c r="D626" s="29"/>
      <c r="E626" s="8"/>
      <c r="F626" s="8"/>
      <c r="G626" s="8"/>
      <c r="H626" s="9"/>
      <c r="I626" s="10"/>
      <c r="J626" s="10"/>
      <c r="K626" s="10">
        <v>12</v>
      </c>
      <c r="L626" s="10">
        <v>16</v>
      </c>
      <c r="M626" s="10">
        <v>16</v>
      </c>
      <c r="N626" s="10">
        <v>16</v>
      </c>
      <c r="O626" s="10">
        <v>16</v>
      </c>
      <c r="P626" s="10">
        <v>16</v>
      </c>
      <c r="Q626" s="10">
        <v>16</v>
      </c>
      <c r="R626" s="10">
        <v>16</v>
      </c>
      <c r="S626" s="10">
        <v>22</v>
      </c>
      <c r="T626" s="10">
        <v>16</v>
      </c>
      <c r="U626" s="10">
        <v>17</v>
      </c>
      <c r="V626" s="10">
        <v>12</v>
      </c>
      <c r="W626" s="10">
        <v>11</v>
      </c>
      <c r="X626" s="10">
        <v>10</v>
      </c>
      <c r="Y626" s="10">
        <v>9</v>
      </c>
      <c r="Z626" s="10"/>
      <c r="AA626" s="10"/>
      <c r="AB626" s="10"/>
      <c r="AC626" s="10"/>
      <c r="AD626" s="10"/>
      <c r="AE626" s="10"/>
      <c r="AF626" s="11"/>
      <c r="AG626" s="11"/>
      <c r="AH626" s="11"/>
      <c r="AI626" s="11"/>
      <c r="AJ626" s="11"/>
      <c r="AK626" s="11"/>
      <c r="AL626" s="11"/>
      <c r="AM626" s="11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10"/>
      <c r="BE626" s="10"/>
      <c r="BF626" s="10"/>
    </row>
    <row r="627" spans="1:68" s="26" customFormat="1" x14ac:dyDescent="0.25">
      <c r="A627" s="1" t="s">
        <v>64</v>
      </c>
      <c r="B627" s="14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15"/>
      <c r="O627" s="15"/>
      <c r="P627" s="15"/>
      <c r="Q627" s="13"/>
      <c r="R627" s="13"/>
      <c r="S627" s="15"/>
      <c r="T627" s="13"/>
      <c r="U627" s="13"/>
      <c r="V627" s="15">
        <v>6</v>
      </c>
      <c r="W627" s="15">
        <v>7</v>
      </c>
      <c r="X627" s="15">
        <v>7</v>
      </c>
      <c r="Y627" s="15">
        <v>6</v>
      </c>
      <c r="Z627" s="15">
        <v>6</v>
      </c>
      <c r="AA627" s="15"/>
      <c r="AB627" s="15"/>
      <c r="AC627" s="15"/>
      <c r="AD627" s="15"/>
      <c r="AE627" s="15"/>
      <c r="AF627" s="13"/>
      <c r="AG627" s="13"/>
      <c r="AH627" s="13"/>
      <c r="AI627" s="13"/>
      <c r="AJ627" s="13"/>
      <c r="AK627" s="13"/>
      <c r="AL627" s="13"/>
      <c r="AM627" s="13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0"/>
      <c r="BE627" s="10"/>
      <c r="BF627" s="10"/>
    </row>
    <row r="628" spans="1:68" s="26" customFormat="1" x14ac:dyDescent="0.25">
      <c r="A628" s="1" t="s">
        <v>60</v>
      </c>
      <c r="B628" s="14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15"/>
      <c r="O628" s="15"/>
      <c r="P628" s="15"/>
      <c r="Q628" s="13"/>
      <c r="R628" s="13"/>
      <c r="S628" s="15"/>
      <c r="T628" s="13"/>
      <c r="U628" s="13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3"/>
      <c r="AG628" s="13"/>
      <c r="AH628" s="13"/>
      <c r="AI628" s="13"/>
      <c r="AJ628" s="13"/>
      <c r="AK628" s="13"/>
      <c r="AL628" s="13"/>
      <c r="AM628" s="13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0"/>
      <c r="BE628" s="10"/>
      <c r="BF628" s="10"/>
    </row>
    <row r="629" spans="1:68" s="29" customFormat="1" x14ac:dyDescent="0.25">
      <c r="A629" s="6" t="s">
        <v>68</v>
      </c>
      <c r="B629" s="38"/>
      <c r="C629" s="38"/>
      <c r="D629" s="36"/>
      <c r="E629" s="38"/>
      <c r="F629" s="38"/>
      <c r="G629" s="38"/>
      <c r="H629" s="38"/>
      <c r="I629" s="38"/>
      <c r="J629" s="36"/>
      <c r="K629" s="38">
        <f t="shared" ref="K629:Z629" si="106">SUM(K626:K628)</f>
        <v>12</v>
      </c>
      <c r="L629" s="38">
        <f t="shared" si="106"/>
        <v>16</v>
      </c>
      <c r="M629" s="38">
        <f t="shared" si="106"/>
        <v>16</v>
      </c>
      <c r="N629" s="38">
        <f t="shared" si="106"/>
        <v>16</v>
      </c>
      <c r="O629" s="38">
        <f t="shared" si="106"/>
        <v>16</v>
      </c>
      <c r="P629" s="36">
        <f t="shared" si="106"/>
        <v>16</v>
      </c>
      <c r="Q629" s="38">
        <f t="shared" si="106"/>
        <v>16</v>
      </c>
      <c r="R629" s="38">
        <f t="shared" si="106"/>
        <v>16</v>
      </c>
      <c r="S629" s="36">
        <f t="shared" si="106"/>
        <v>22</v>
      </c>
      <c r="T629" s="38">
        <f t="shared" si="106"/>
        <v>16</v>
      </c>
      <c r="U629" s="38">
        <f t="shared" si="106"/>
        <v>17</v>
      </c>
      <c r="V629" s="38">
        <f t="shared" si="106"/>
        <v>18</v>
      </c>
      <c r="W629" s="36">
        <f t="shared" si="106"/>
        <v>18</v>
      </c>
      <c r="X629" s="38">
        <f t="shared" si="106"/>
        <v>17</v>
      </c>
      <c r="Y629" s="38">
        <f t="shared" si="106"/>
        <v>15</v>
      </c>
      <c r="Z629" s="38">
        <f t="shared" si="106"/>
        <v>6</v>
      </c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68"/>
      <c r="BE629" s="68"/>
      <c r="BF629" s="68"/>
    </row>
    <row r="630" spans="1:68" s="26" customFormat="1" x14ac:dyDescent="0.25">
      <c r="A630" s="8" t="s">
        <v>119</v>
      </c>
      <c r="B630" s="14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15"/>
      <c r="O630" s="15"/>
      <c r="P630" s="15"/>
      <c r="Q630" s="13"/>
      <c r="R630" s="13"/>
      <c r="S630" s="15"/>
      <c r="T630" s="13"/>
      <c r="U630" s="13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3"/>
      <c r="AG630" s="13"/>
      <c r="AH630" s="13"/>
      <c r="AI630" s="13"/>
      <c r="AJ630" s="13"/>
      <c r="AK630" s="13"/>
      <c r="AL630" s="13"/>
      <c r="AM630" s="13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0"/>
      <c r="BE630" s="10"/>
      <c r="BF630" s="10"/>
    </row>
    <row r="631" spans="1:68" s="26" customFormat="1" x14ac:dyDescent="0.25">
      <c r="A631" s="1" t="s">
        <v>67</v>
      </c>
      <c r="B631" s="8"/>
      <c r="C631" s="8"/>
      <c r="D631" s="29"/>
      <c r="E631" s="8"/>
      <c r="F631" s="8"/>
      <c r="G631" s="8"/>
      <c r="H631" s="8"/>
      <c r="I631" s="8"/>
      <c r="J631" s="29"/>
      <c r="K631" s="8"/>
      <c r="L631" s="8"/>
      <c r="M631" s="8"/>
      <c r="N631" s="8"/>
      <c r="O631" s="8"/>
      <c r="P631" s="10">
        <v>5</v>
      </c>
      <c r="Q631" s="10">
        <v>14</v>
      </c>
      <c r="R631" s="10">
        <v>18</v>
      </c>
      <c r="S631" s="10">
        <v>25</v>
      </c>
      <c r="T631" s="10">
        <v>25</v>
      </c>
      <c r="U631" s="10">
        <v>23</v>
      </c>
      <c r="V631" s="10">
        <v>24</v>
      </c>
      <c r="W631" s="10">
        <v>24</v>
      </c>
      <c r="X631" s="10">
        <v>25</v>
      </c>
      <c r="Y631" s="10">
        <v>26</v>
      </c>
      <c r="Z631" s="10">
        <v>26</v>
      </c>
      <c r="AA631" s="10">
        <v>26</v>
      </c>
      <c r="AB631" s="10">
        <v>26</v>
      </c>
      <c r="AC631" s="10">
        <v>26</v>
      </c>
      <c r="AD631" s="10">
        <v>25</v>
      </c>
      <c r="AE631" s="10">
        <v>24</v>
      </c>
      <c r="AF631" s="11">
        <v>19</v>
      </c>
      <c r="AG631" s="11">
        <v>19</v>
      </c>
      <c r="AH631" s="11">
        <v>19</v>
      </c>
      <c r="AI631" s="11">
        <v>19</v>
      </c>
      <c r="AJ631" s="11">
        <v>19</v>
      </c>
      <c r="AK631" s="11">
        <v>19</v>
      </c>
      <c r="AL631" s="11">
        <v>19</v>
      </c>
      <c r="AM631" s="11">
        <v>19</v>
      </c>
      <c r="AN631" s="11">
        <v>19</v>
      </c>
      <c r="AO631" s="11">
        <v>19</v>
      </c>
      <c r="AP631" s="11">
        <v>19</v>
      </c>
      <c r="AQ631" s="11">
        <v>19</v>
      </c>
      <c r="AR631" s="11">
        <v>19</v>
      </c>
      <c r="AS631" s="11">
        <v>19</v>
      </c>
      <c r="AT631" s="11">
        <v>19</v>
      </c>
      <c r="AU631" s="11">
        <v>19</v>
      </c>
      <c r="AV631" s="11">
        <v>19</v>
      </c>
      <c r="AW631" s="9">
        <v>19</v>
      </c>
      <c r="AX631" s="9">
        <v>19</v>
      </c>
      <c r="AY631" s="9">
        <v>21</v>
      </c>
      <c r="AZ631" s="9">
        <v>21</v>
      </c>
      <c r="BA631" s="9">
        <v>21</v>
      </c>
      <c r="BB631" s="9">
        <v>21</v>
      </c>
      <c r="BC631" s="9">
        <v>21</v>
      </c>
      <c r="BD631" s="10">
        <v>21</v>
      </c>
      <c r="BE631" s="10">
        <v>22</v>
      </c>
      <c r="BF631" s="10">
        <v>22</v>
      </c>
      <c r="BG631" s="26">
        <v>22</v>
      </c>
      <c r="BH631" s="26">
        <v>25</v>
      </c>
      <c r="BI631" s="26">
        <v>25</v>
      </c>
      <c r="BJ631" s="26">
        <v>22</v>
      </c>
      <c r="BK631" s="26">
        <v>22</v>
      </c>
      <c r="BL631" s="26">
        <v>22</v>
      </c>
      <c r="BM631" s="26">
        <v>22</v>
      </c>
      <c r="BN631" s="26">
        <v>22</v>
      </c>
      <c r="BO631" s="26">
        <v>24</v>
      </c>
      <c r="BP631" s="26">
        <f>3+2+8+12</f>
        <v>25</v>
      </c>
    </row>
    <row r="632" spans="1:68" s="26" customFormat="1" x14ac:dyDescent="0.25">
      <c r="A632" s="1" t="s">
        <v>64</v>
      </c>
      <c r="B632" s="8"/>
      <c r="C632" s="8"/>
      <c r="D632" s="29"/>
      <c r="E632" s="8"/>
      <c r="F632" s="8"/>
      <c r="G632" s="8"/>
      <c r="H632" s="8"/>
      <c r="I632" s="8"/>
      <c r="J632" s="29"/>
      <c r="K632" s="8"/>
      <c r="L632" s="8"/>
      <c r="M632" s="8"/>
      <c r="N632" s="8"/>
      <c r="O632" s="8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10"/>
      <c r="AW632" s="9"/>
      <c r="AX632" s="9"/>
      <c r="AY632" s="9"/>
      <c r="AZ632" s="9"/>
      <c r="BA632" s="9"/>
      <c r="BB632" s="9"/>
      <c r="BC632" s="9"/>
      <c r="BD632" s="10"/>
      <c r="BE632" s="10"/>
      <c r="BF632" s="10"/>
    </row>
    <row r="633" spans="1:68" s="26" customFormat="1" x14ac:dyDescent="0.25">
      <c r="A633" s="1" t="s">
        <v>60</v>
      </c>
      <c r="B633" s="8"/>
      <c r="C633" s="8"/>
      <c r="D633" s="29"/>
      <c r="E633" s="8"/>
      <c r="F633" s="8"/>
      <c r="G633" s="8"/>
      <c r="H633" s="8"/>
      <c r="I633" s="8"/>
      <c r="J633" s="29"/>
      <c r="K633" s="8"/>
      <c r="L633" s="8"/>
      <c r="M633" s="8"/>
      <c r="N633" s="8"/>
      <c r="O633" s="8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10"/>
      <c r="AW633" s="9"/>
      <c r="AX633" s="9"/>
      <c r="AY633" s="9"/>
      <c r="AZ633" s="9"/>
      <c r="BA633" s="9"/>
      <c r="BB633" s="9"/>
      <c r="BC633" s="9"/>
      <c r="BD633" s="10"/>
      <c r="BE633" s="10"/>
      <c r="BF633" s="10"/>
    </row>
    <row r="634" spans="1:68" s="29" customFormat="1" x14ac:dyDescent="0.25">
      <c r="A634" s="6" t="s">
        <v>68</v>
      </c>
      <c r="B634" s="38"/>
      <c r="C634" s="38"/>
      <c r="D634" s="36"/>
      <c r="E634" s="38"/>
      <c r="F634" s="38"/>
      <c r="G634" s="38"/>
      <c r="H634" s="38"/>
      <c r="I634" s="38"/>
      <c r="J634" s="36"/>
      <c r="K634" s="38"/>
      <c r="L634" s="38"/>
      <c r="M634" s="38"/>
      <c r="N634" s="38"/>
      <c r="O634" s="38"/>
      <c r="P634" s="36">
        <f t="shared" ref="P634:BM634" si="107">SUM(P631:P633)</f>
        <v>5</v>
      </c>
      <c r="Q634" s="38">
        <f t="shared" si="107"/>
        <v>14</v>
      </c>
      <c r="R634" s="38">
        <f t="shared" si="107"/>
        <v>18</v>
      </c>
      <c r="S634" s="36">
        <f t="shared" si="107"/>
        <v>25</v>
      </c>
      <c r="T634" s="38">
        <f t="shared" si="107"/>
        <v>25</v>
      </c>
      <c r="U634" s="38">
        <f t="shared" si="107"/>
        <v>23</v>
      </c>
      <c r="V634" s="38">
        <f t="shared" si="107"/>
        <v>24</v>
      </c>
      <c r="W634" s="36">
        <f t="shared" si="107"/>
        <v>24</v>
      </c>
      <c r="X634" s="38">
        <f t="shared" si="107"/>
        <v>25</v>
      </c>
      <c r="Y634" s="38">
        <f t="shared" si="107"/>
        <v>26</v>
      </c>
      <c r="Z634" s="38">
        <f t="shared" si="107"/>
        <v>26</v>
      </c>
      <c r="AA634" s="38">
        <f t="shared" si="107"/>
        <v>26</v>
      </c>
      <c r="AB634" s="38">
        <f t="shared" si="107"/>
        <v>26</v>
      </c>
      <c r="AC634" s="38">
        <f t="shared" si="107"/>
        <v>26</v>
      </c>
      <c r="AD634" s="38">
        <f t="shared" si="107"/>
        <v>25</v>
      </c>
      <c r="AE634" s="38">
        <f t="shared" si="107"/>
        <v>24</v>
      </c>
      <c r="AF634" s="38">
        <f t="shared" si="107"/>
        <v>19</v>
      </c>
      <c r="AG634" s="38">
        <f t="shared" si="107"/>
        <v>19</v>
      </c>
      <c r="AH634" s="38">
        <f t="shared" si="107"/>
        <v>19</v>
      </c>
      <c r="AI634" s="38">
        <f t="shared" si="107"/>
        <v>19</v>
      </c>
      <c r="AJ634" s="38">
        <f t="shared" si="107"/>
        <v>19</v>
      </c>
      <c r="AK634" s="38">
        <f t="shared" si="107"/>
        <v>19</v>
      </c>
      <c r="AL634" s="38">
        <f t="shared" si="107"/>
        <v>19</v>
      </c>
      <c r="AM634" s="38">
        <f t="shared" si="107"/>
        <v>19</v>
      </c>
      <c r="AN634" s="38">
        <f t="shared" si="107"/>
        <v>19</v>
      </c>
      <c r="AO634" s="38">
        <f t="shared" si="107"/>
        <v>19</v>
      </c>
      <c r="AP634" s="38">
        <f t="shared" si="107"/>
        <v>19</v>
      </c>
      <c r="AQ634" s="38">
        <f t="shared" si="107"/>
        <v>19</v>
      </c>
      <c r="AR634" s="38">
        <f t="shared" si="107"/>
        <v>19</v>
      </c>
      <c r="AS634" s="38">
        <f t="shared" si="107"/>
        <v>19</v>
      </c>
      <c r="AT634" s="38">
        <f t="shared" si="107"/>
        <v>19</v>
      </c>
      <c r="AU634" s="38">
        <f t="shared" si="107"/>
        <v>19</v>
      </c>
      <c r="AV634" s="38">
        <f t="shared" si="107"/>
        <v>19</v>
      </c>
      <c r="AW634" s="38">
        <f t="shared" si="107"/>
        <v>19</v>
      </c>
      <c r="AX634" s="38">
        <f t="shared" si="107"/>
        <v>19</v>
      </c>
      <c r="AY634" s="38">
        <f t="shared" si="107"/>
        <v>21</v>
      </c>
      <c r="AZ634" s="38">
        <f t="shared" si="107"/>
        <v>21</v>
      </c>
      <c r="BA634" s="38">
        <f t="shared" si="107"/>
        <v>21</v>
      </c>
      <c r="BB634" s="38">
        <f t="shared" si="107"/>
        <v>21</v>
      </c>
      <c r="BC634" s="38">
        <f t="shared" si="107"/>
        <v>21</v>
      </c>
      <c r="BD634" s="38">
        <f t="shared" si="107"/>
        <v>21</v>
      </c>
      <c r="BE634" s="38">
        <f t="shared" si="107"/>
        <v>22</v>
      </c>
      <c r="BF634" s="38">
        <f t="shared" si="107"/>
        <v>22</v>
      </c>
      <c r="BG634" s="38">
        <f t="shared" si="107"/>
        <v>22</v>
      </c>
      <c r="BH634" s="38">
        <f t="shared" si="107"/>
        <v>25</v>
      </c>
      <c r="BI634" s="38">
        <f t="shared" si="107"/>
        <v>25</v>
      </c>
      <c r="BJ634" s="38">
        <f t="shared" si="107"/>
        <v>22</v>
      </c>
      <c r="BK634" s="38">
        <f t="shared" si="107"/>
        <v>22</v>
      </c>
      <c r="BL634" s="38">
        <f t="shared" si="107"/>
        <v>22</v>
      </c>
      <c r="BM634" s="38">
        <f t="shared" si="107"/>
        <v>22</v>
      </c>
      <c r="BN634" s="38">
        <v>22</v>
      </c>
      <c r="BO634" s="38">
        <v>24</v>
      </c>
      <c r="BP634" s="38">
        <v>25</v>
      </c>
    </row>
    <row r="635" spans="1:68" s="26" customFormat="1" x14ac:dyDescent="0.25">
      <c r="A635" s="8" t="s">
        <v>57</v>
      </c>
      <c r="B635" s="8"/>
      <c r="C635" s="8"/>
      <c r="D635" s="29"/>
      <c r="E635" s="8"/>
      <c r="F635" s="8"/>
      <c r="G635" s="8"/>
      <c r="H635" s="9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1"/>
      <c r="AG635" s="11"/>
      <c r="AH635" s="11"/>
      <c r="AI635" s="11"/>
      <c r="AJ635" s="11"/>
      <c r="AK635" s="11"/>
      <c r="AL635" s="11"/>
      <c r="AM635" s="11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10"/>
      <c r="BE635" s="10"/>
      <c r="BF635" s="10"/>
    </row>
    <row r="636" spans="1:68" s="26" customFormat="1" x14ac:dyDescent="0.25">
      <c r="A636" s="1" t="s">
        <v>67</v>
      </c>
      <c r="B636" s="8"/>
      <c r="C636" s="8"/>
      <c r="D636" s="29"/>
      <c r="E636" s="8"/>
      <c r="F636" s="8"/>
      <c r="G636" s="8"/>
      <c r="H636" s="8"/>
      <c r="I636" s="8"/>
      <c r="J636" s="29"/>
      <c r="K636" s="8"/>
      <c r="L636" s="8"/>
      <c r="M636" s="8"/>
      <c r="N636" s="8"/>
      <c r="O636" s="8"/>
      <c r="P636" s="10">
        <v>2</v>
      </c>
      <c r="Q636" s="10">
        <v>57</v>
      </c>
      <c r="R636" s="10">
        <v>178</v>
      </c>
      <c r="S636" s="10">
        <v>270</v>
      </c>
      <c r="T636" s="10">
        <v>306</v>
      </c>
      <c r="U636" s="10">
        <v>327</v>
      </c>
      <c r="V636" s="10">
        <v>373</v>
      </c>
      <c r="W636" s="10">
        <v>358</v>
      </c>
      <c r="X636" s="10">
        <v>326</v>
      </c>
      <c r="Y636" s="10">
        <v>324</v>
      </c>
      <c r="Z636" s="10">
        <v>323</v>
      </c>
      <c r="AA636" s="10">
        <v>307</v>
      </c>
      <c r="AB636" s="10">
        <v>241</v>
      </c>
      <c r="AC636" s="10">
        <v>227</v>
      </c>
      <c r="AD636" s="10">
        <v>219</v>
      </c>
      <c r="AE636" s="10">
        <v>189</v>
      </c>
      <c r="AF636" s="9">
        <v>186</v>
      </c>
      <c r="AG636" s="9">
        <v>182</v>
      </c>
      <c r="AH636" s="9">
        <v>182</v>
      </c>
      <c r="AI636" s="9">
        <v>181</v>
      </c>
      <c r="AJ636" s="9">
        <v>180</v>
      </c>
      <c r="AK636" s="9">
        <v>180</v>
      </c>
      <c r="AL636" s="9">
        <v>176</v>
      </c>
      <c r="AM636" s="9">
        <v>166</v>
      </c>
      <c r="AN636" s="9">
        <v>161</v>
      </c>
      <c r="AO636" s="9">
        <v>144</v>
      </c>
      <c r="AP636" s="9">
        <v>82</v>
      </c>
      <c r="AQ636" s="9">
        <v>43</v>
      </c>
      <c r="AR636" s="9">
        <v>4</v>
      </c>
      <c r="AS636" s="9">
        <v>3</v>
      </c>
      <c r="AT636" s="9"/>
      <c r="AU636" s="9"/>
      <c r="AV636" s="10"/>
      <c r="AW636" s="9"/>
      <c r="AX636" s="9"/>
      <c r="AY636" s="9"/>
      <c r="AZ636" s="9"/>
      <c r="BA636" s="9"/>
      <c r="BB636" s="9"/>
      <c r="BC636" s="9"/>
      <c r="BD636" s="10"/>
      <c r="BE636" s="10"/>
      <c r="BF636" s="10"/>
    </row>
    <row r="637" spans="1:68" s="26" customFormat="1" x14ac:dyDescent="0.25">
      <c r="A637" s="1" t="s">
        <v>64</v>
      </c>
      <c r="B637" s="8"/>
      <c r="C637" s="8"/>
      <c r="D637" s="29"/>
      <c r="E637" s="8"/>
      <c r="F637" s="8"/>
      <c r="G637" s="8"/>
      <c r="H637" s="8"/>
      <c r="I637" s="8"/>
      <c r="J637" s="29"/>
      <c r="K637" s="8"/>
      <c r="L637" s="8"/>
      <c r="M637" s="8"/>
      <c r="N637" s="8"/>
      <c r="O637" s="8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10"/>
      <c r="AW637" s="9"/>
      <c r="AX637" s="9"/>
      <c r="AY637" s="9"/>
      <c r="AZ637" s="9"/>
      <c r="BA637" s="9"/>
      <c r="BB637" s="9"/>
      <c r="BC637" s="9"/>
      <c r="BD637" s="10"/>
      <c r="BE637" s="10"/>
      <c r="BF637" s="10"/>
    </row>
    <row r="638" spans="1:68" s="26" customFormat="1" x14ac:dyDescent="0.25">
      <c r="A638" s="1" t="s">
        <v>60</v>
      </c>
      <c r="B638" s="16"/>
      <c r="C638" s="16"/>
      <c r="D638" s="34"/>
      <c r="E638" s="16"/>
      <c r="F638" s="16"/>
      <c r="G638" s="16"/>
      <c r="H638" s="16"/>
      <c r="I638" s="16"/>
      <c r="J638" s="34"/>
      <c r="K638" s="16"/>
      <c r="L638" s="16"/>
      <c r="M638" s="16"/>
      <c r="N638" s="16"/>
      <c r="O638" s="16"/>
      <c r="P638" s="34"/>
      <c r="Q638" s="16"/>
      <c r="R638" s="16"/>
      <c r="S638" s="34"/>
      <c r="T638" s="16"/>
      <c r="U638" s="16"/>
      <c r="V638" s="16"/>
      <c r="W638" s="17">
        <v>24</v>
      </c>
      <c r="X638" s="17">
        <v>53</v>
      </c>
      <c r="Y638" s="17">
        <v>58</v>
      </c>
      <c r="Z638" s="17">
        <v>60</v>
      </c>
      <c r="AA638" s="17">
        <v>71</v>
      </c>
      <c r="AB638" s="17">
        <v>134</v>
      </c>
      <c r="AC638" s="17">
        <v>136</v>
      </c>
      <c r="AD638" s="17">
        <v>135</v>
      </c>
      <c r="AE638" s="17">
        <v>157</v>
      </c>
      <c r="AF638" s="18">
        <v>157</v>
      </c>
      <c r="AG638" s="18">
        <v>156</v>
      </c>
      <c r="AH638" s="18">
        <v>155</v>
      </c>
      <c r="AI638" s="18">
        <v>152</v>
      </c>
      <c r="AJ638" s="18">
        <v>152</v>
      </c>
      <c r="AK638" s="18">
        <v>150</v>
      </c>
      <c r="AL638" s="18">
        <v>150</v>
      </c>
      <c r="AM638" s="18">
        <v>153</v>
      </c>
      <c r="AN638" s="18">
        <v>147</v>
      </c>
      <c r="AO638" s="18">
        <v>128</v>
      </c>
      <c r="AP638" s="18">
        <v>154</v>
      </c>
      <c r="AQ638" s="18">
        <v>141</v>
      </c>
      <c r="AR638" s="18">
        <v>98</v>
      </c>
      <c r="AS638" s="18">
        <v>48</v>
      </c>
      <c r="AT638" s="18">
        <v>29</v>
      </c>
      <c r="AU638" s="18">
        <v>8</v>
      </c>
      <c r="AV638" s="18"/>
      <c r="AW638" s="18"/>
      <c r="AX638" s="18"/>
      <c r="AY638" s="18"/>
      <c r="AZ638" s="18"/>
      <c r="BA638" s="18"/>
      <c r="BB638" s="18"/>
      <c r="BC638" s="18"/>
      <c r="BD638" s="10"/>
      <c r="BE638" s="10"/>
      <c r="BF638" s="10"/>
    </row>
    <row r="639" spans="1:68" s="29" customFormat="1" x14ac:dyDescent="0.25">
      <c r="A639" s="6" t="s">
        <v>68</v>
      </c>
      <c r="B639" s="38"/>
      <c r="C639" s="38"/>
      <c r="D639" s="36"/>
      <c r="E639" s="38"/>
      <c r="F639" s="38"/>
      <c r="G639" s="38"/>
      <c r="H639" s="38"/>
      <c r="I639" s="38"/>
      <c r="J639" s="36"/>
      <c r="K639" s="38"/>
      <c r="L639" s="38"/>
      <c r="M639" s="38"/>
      <c r="N639" s="38"/>
      <c r="O639" s="38"/>
      <c r="P639" s="36">
        <f t="shared" ref="P639:AU639" si="108">SUM(P636:P638)</f>
        <v>2</v>
      </c>
      <c r="Q639" s="38">
        <f t="shared" si="108"/>
        <v>57</v>
      </c>
      <c r="R639" s="38">
        <f t="shared" si="108"/>
        <v>178</v>
      </c>
      <c r="S639" s="36">
        <f t="shared" si="108"/>
        <v>270</v>
      </c>
      <c r="T639" s="38">
        <f t="shared" si="108"/>
        <v>306</v>
      </c>
      <c r="U639" s="38">
        <f t="shared" si="108"/>
        <v>327</v>
      </c>
      <c r="V639" s="38">
        <f t="shared" si="108"/>
        <v>373</v>
      </c>
      <c r="W639" s="36">
        <f t="shared" si="108"/>
        <v>382</v>
      </c>
      <c r="X639" s="38">
        <f t="shared" si="108"/>
        <v>379</v>
      </c>
      <c r="Y639" s="38">
        <f t="shared" si="108"/>
        <v>382</v>
      </c>
      <c r="Z639" s="38">
        <f t="shared" si="108"/>
        <v>383</v>
      </c>
      <c r="AA639" s="38">
        <f t="shared" si="108"/>
        <v>378</v>
      </c>
      <c r="AB639" s="38">
        <f t="shared" si="108"/>
        <v>375</v>
      </c>
      <c r="AC639" s="38">
        <f t="shared" si="108"/>
        <v>363</v>
      </c>
      <c r="AD639" s="38">
        <f t="shared" si="108"/>
        <v>354</v>
      </c>
      <c r="AE639" s="38">
        <f t="shared" si="108"/>
        <v>346</v>
      </c>
      <c r="AF639" s="38">
        <f t="shared" si="108"/>
        <v>343</v>
      </c>
      <c r="AG639" s="38">
        <f t="shared" si="108"/>
        <v>338</v>
      </c>
      <c r="AH639" s="38">
        <f t="shared" si="108"/>
        <v>337</v>
      </c>
      <c r="AI639" s="38">
        <f t="shared" si="108"/>
        <v>333</v>
      </c>
      <c r="AJ639" s="38">
        <f t="shared" si="108"/>
        <v>332</v>
      </c>
      <c r="AK639" s="38">
        <f t="shared" si="108"/>
        <v>330</v>
      </c>
      <c r="AL639" s="38">
        <f t="shared" si="108"/>
        <v>326</v>
      </c>
      <c r="AM639" s="38">
        <f t="shared" si="108"/>
        <v>319</v>
      </c>
      <c r="AN639" s="38">
        <f t="shared" si="108"/>
        <v>308</v>
      </c>
      <c r="AO639" s="38">
        <f t="shared" si="108"/>
        <v>272</v>
      </c>
      <c r="AP639" s="38">
        <f t="shared" si="108"/>
        <v>236</v>
      </c>
      <c r="AQ639" s="38">
        <f t="shared" si="108"/>
        <v>184</v>
      </c>
      <c r="AR639" s="38">
        <f t="shared" si="108"/>
        <v>102</v>
      </c>
      <c r="AS639" s="38">
        <f t="shared" si="108"/>
        <v>51</v>
      </c>
      <c r="AT639" s="38">
        <f t="shared" si="108"/>
        <v>29</v>
      </c>
      <c r="AU639" s="38">
        <f t="shared" si="108"/>
        <v>8</v>
      </c>
      <c r="AV639" s="38"/>
      <c r="AW639" s="38"/>
      <c r="AX639" s="38"/>
      <c r="AY639" s="38"/>
      <c r="AZ639" s="38"/>
      <c r="BA639" s="38"/>
      <c r="BB639" s="38"/>
      <c r="BC639" s="38"/>
      <c r="BD639" s="68"/>
      <c r="BE639" s="68"/>
      <c r="BF639" s="68"/>
    </row>
    <row r="640" spans="1:68" s="26" customFormat="1" x14ac:dyDescent="0.25">
      <c r="A640" s="8" t="s">
        <v>299</v>
      </c>
      <c r="B640" s="16"/>
      <c r="C640" s="16"/>
      <c r="D640" s="34"/>
      <c r="E640" s="16"/>
      <c r="F640" s="16"/>
      <c r="G640" s="16"/>
      <c r="H640" s="16"/>
      <c r="I640" s="16"/>
      <c r="J640" s="34"/>
      <c r="K640" s="16"/>
      <c r="L640" s="16"/>
      <c r="M640" s="16"/>
      <c r="N640" s="16"/>
      <c r="O640" s="16"/>
      <c r="P640" s="34"/>
      <c r="Q640" s="16"/>
      <c r="R640" s="16"/>
      <c r="S640" s="34"/>
      <c r="T640" s="16"/>
      <c r="U640" s="16"/>
      <c r="V640" s="16"/>
      <c r="W640" s="17"/>
      <c r="X640" s="17"/>
      <c r="Y640" s="17"/>
      <c r="Z640" s="17"/>
      <c r="AA640" s="17"/>
      <c r="AB640" s="17"/>
      <c r="AC640" s="17"/>
      <c r="AD640" s="17"/>
      <c r="AE640" s="1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0"/>
      <c r="BE640" s="10"/>
      <c r="BF640" s="10"/>
    </row>
    <row r="641" spans="1:58" s="26" customFormat="1" x14ac:dyDescent="0.25">
      <c r="A641" s="1" t="s">
        <v>67</v>
      </c>
      <c r="B641" s="9"/>
      <c r="C641" s="9">
        <v>55</v>
      </c>
      <c r="D641" s="10">
        <v>32</v>
      </c>
      <c r="E641" s="9">
        <v>1</v>
      </c>
      <c r="F641" s="10"/>
      <c r="G641" s="10"/>
      <c r="H641" s="9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1"/>
      <c r="AG641" s="11"/>
      <c r="AH641" s="11"/>
      <c r="AI641" s="11"/>
      <c r="AJ641" s="11"/>
      <c r="AK641" s="11"/>
      <c r="AL641" s="11"/>
      <c r="AM641" s="11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10"/>
      <c r="BE641" s="10"/>
      <c r="BF641" s="10"/>
    </row>
    <row r="642" spans="1:58" s="26" customFormat="1" x14ac:dyDescent="0.25">
      <c r="A642" s="1" t="s">
        <v>64</v>
      </c>
      <c r="B642" s="9"/>
      <c r="C642" s="9"/>
      <c r="D642" s="10"/>
      <c r="E642" s="9"/>
      <c r="F642" s="10"/>
      <c r="G642" s="10"/>
      <c r="H642" s="9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1"/>
      <c r="AG642" s="11"/>
      <c r="AH642" s="11"/>
      <c r="AI642" s="11"/>
      <c r="AJ642" s="11"/>
      <c r="AK642" s="11"/>
      <c r="AL642" s="11"/>
      <c r="AM642" s="11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10"/>
      <c r="BE642" s="10"/>
      <c r="BF642" s="10"/>
    </row>
    <row r="643" spans="1:58" s="26" customFormat="1" x14ac:dyDescent="0.25">
      <c r="A643" s="1" t="s">
        <v>60</v>
      </c>
      <c r="B643" s="18">
        <v>15</v>
      </c>
      <c r="C643" s="18">
        <v>0</v>
      </c>
      <c r="D643" s="17">
        <f>+(C643+E643)/2</f>
        <v>5</v>
      </c>
      <c r="E643" s="17">
        <v>10</v>
      </c>
      <c r="F643" s="17">
        <v>19</v>
      </c>
      <c r="G643" s="17">
        <v>19</v>
      </c>
      <c r="H643" s="16"/>
      <c r="I643" s="16"/>
      <c r="J643" s="34"/>
      <c r="K643" s="16"/>
      <c r="L643" s="16"/>
      <c r="M643" s="16"/>
      <c r="N643" s="16"/>
      <c r="O643" s="16"/>
      <c r="P643" s="34"/>
      <c r="Q643" s="16"/>
      <c r="R643" s="16"/>
      <c r="S643" s="34"/>
      <c r="T643" s="16"/>
      <c r="U643" s="16"/>
      <c r="V643" s="16"/>
      <c r="W643" s="34"/>
      <c r="X643" s="16"/>
      <c r="Y643" s="16"/>
      <c r="Z643" s="16"/>
      <c r="AA643" s="16"/>
      <c r="AB643" s="16"/>
      <c r="AC643" s="16"/>
      <c r="AD643" s="16"/>
      <c r="AE643" s="16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0"/>
      <c r="BE643" s="10"/>
      <c r="BF643" s="10"/>
    </row>
    <row r="644" spans="1:58" s="29" customFormat="1" x14ac:dyDescent="0.25">
      <c r="A644" s="6" t="s">
        <v>68</v>
      </c>
      <c r="B644" s="38">
        <f t="shared" ref="B644:G644" si="109">SUM(B641:B643)</f>
        <v>15</v>
      </c>
      <c r="C644" s="38">
        <f t="shared" si="109"/>
        <v>55</v>
      </c>
      <c r="D644" s="36">
        <f t="shared" si="109"/>
        <v>37</v>
      </c>
      <c r="E644" s="38">
        <f t="shared" si="109"/>
        <v>11</v>
      </c>
      <c r="F644" s="38">
        <f t="shared" si="109"/>
        <v>19</v>
      </c>
      <c r="G644" s="38">
        <f t="shared" si="109"/>
        <v>19</v>
      </c>
      <c r="H644" s="38"/>
      <c r="I644" s="38"/>
      <c r="J644" s="36"/>
      <c r="K644" s="38"/>
      <c r="L644" s="38"/>
      <c r="M644" s="38"/>
      <c r="N644" s="38"/>
      <c r="O644" s="38"/>
      <c r="P644" s="36"/>
      <c r="Q644" s="38"/>
      <c r="R644" s="38"/>
      <c r="S644" s="36"/>
      <c r="T644" s="38"/>
      <c r="U644" s="38"/>
      <c r="V644" s="38"/>
      <c r="W644" s="36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68"/>
      <c r="BE644" s="68"/>
      <c r="BF644" s="68"/>
    </row>
    <row r="645" spans="1:58" s="26" customFormat="1" x14ac:dyDescent="0.25">
      <c r="A645" s="8" t="s">
        <v>300</v>
      </c>
      <c r="B645" s="18"/>
      <c r="C645" s="18"/>
      <c r="D645" s="17"/>
      <c r="E645" s="17"/>
      <c r="F645" s="17"/>
      <c r="G645" s="17"/>
      <c r="H645" s="16"/>
      <c r="I645" s="16"/>
      <c r="J645" s="34"/>
      <c r="K645" s="16"/>
      <c r="L645" s="16"/>
      <c r="M645" s="16"/>
      <c r="N645" s="16"/>
      <c r="O645" s="16"/>
      <c r="P645" s="34"/>
      <c r="Q645" s="16"/>
      <c r="R645" s="16"/>
      <c r="S645" s="34"/>
      <c r="T645" s="16"/>
      <c r="U645" s="16"/>
      <c r="V645" s="16"/>
      <c r="W645" s="34"/>
      <c r="X645" s="16"/>
      <c r="Y645" s="16"/>
      <c r="Z645" s="16"/>
      <c r="AA645" s="16"/>
      <c r="AB645" s="16"/>
      <c r="AC645" s="16"/>
      <c r="AD645" s="16"/>
      <c r="AE645" s="16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0"/>
      <c r="BE645" s="10"/>
      <c r="BF645" s="10"/>
    </row>
    <row r="646" spans="1:58" s="26" customFormat="1" x14ac:dyDescent="0.25">
      <c r="A646" s="1" t="s">
        <v>67</v>
      </c>
      <c r="B646" s="9">
        <v>49</v>
      </c>
      <c r="C646" s="9">
        <v>75</v>
      </c>
      <c r="D646" s="10">
        <v>144</v>
      </c>
      <c r="E646" s="9">
        <v>144</v>
      </c>
      <c r="F646" s="10">
        <v>147</v>
      </c>
      <c r="G646" s="10">
        <v>94</v>
      </c>
      <c r="H646" s="9">
        <v>83</v>
      </c>
      <c r="I646" s="10">
        <v>24</v>
      </c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1"/>
      <c r="AG646" s="11"/>
      <c r="AH646" s="11"/>
      <c r="AI646" s="11"/>
      <c r="AJ646" s="11"/>
      <c r="AK646" s="11"/>
      <c r="AL646" s="11"/>
      <c r="AM646" s="11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10"/>
      <c r="BE646" s="10"/>
      <c r="BF646" s="10"/>
    </row>
    <row r="647" spans="1:58" s="26" customFormat="1" x14ac:dyDescent="0.25">
      <c r="A647" s="1" t="s">
        <v>64</v>
      </c>
      <c r="B647" s="9"/>
      <c r="C647" s="9"/>
      <c r="D647" s="10"/>
      <c r="E647" s="9"/>
      <c r="F647" s="10"/>
      <c r="G647" s="10"/>
      <c r="H647" s="9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1"/>
      <c r="AG647" s="11"/>
      <c r="AH647" s="11"/>
      <c r="AI647" s="11"/>
      <c r="AJ647" s="11"/>
      <c r="AK647" s="11"/>
      <c r="AL647" s="11"/>
      <c r="AM647" s="11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10"/>
      <c r="BE647" s="10"/>
      <c r="BF647" s="10"/>
    </row>
    <row r="648" spans="1:58" s="26" customFormat="1" x14ac:dyDescent="0.25">
      <c r="A648" s="1" t="s">
        <v>60</v>
      </c>
      <c r="B648" s="18"/>
      <c r="C648" s="18"/>
      <c r="D648" s="17"/>
      <c r="E648" s="18"/>
      <c r="F648" s="18"/>
      <c r="G648" s="17">
        <v>36</v>
      </c>
      <c r="H648" s="18">
        <v>39</v>
      </c>
      <c r="I648" s="17">
        <v>39</v>
      </c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6"/>
      <c r="AG648" s="16"/>
      <c r="AH648" s="16"/>
      <c r="AI648" s="16"/>
      <c r="AJ648" s="16"/>
      <c r="AK648" s="16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0"/>
      <c r="BE648" s="10"/>
      <c r="BF648" s="10"/>
    </row>
    <row r="649" spans="1:58" s="29" customFormat="1" x14ac:dyDescent="0.25">
      <c r="A649" s="6" t="s">
        <v>68</v>
      </c>
      <c r="B649" s="38">
        <f t="shared" ref="B649:I649" si="110">SUM(B646:B648)</f>
        <v>49</v>
      </c>
      <c r="C649" s="38">
        <f t="shared" si="110"/>
        <v>75</v>
      </c>
      <c r="D649" s="36">
        <f t="shared" si="110"/>
        <v>144</v>
      </c>
      <c r="E649" s="38">
        <f t="shared" si="110"/>
        <v>144</v>
      </c>
      <c r="F649" s="38">
        <f t="shared" si="110"/>
        <v>147</v>
      </c>
      <c r="G649" s="38">
        <f t="shared" si="110"/>
        <v>130</v>
      </c>
      <c r="H649" s="38">
        <f t="shared" si="110"/>
        <v>122</v>
      </c>
      <c r="I649" s="38">
        <f t="shared" si="110"/>
        <v>63</v>
      </c>
      <c r="J649" s="36"/>
      <c r="K649" s="38"/>
      <c r="L649" s="38"/>
      <c r="M649" s="38"/>
      <c r="N649" s="38"/>
      <c r="O649" s="38"/>
      <c r="P649" s="36"/>
      <c r="Q649" s="38"/>
      <c r="R649" s="38"/>
      <c r="S649" s="36"/>
      <c r="T649" s="38"/>
      <c r="U649" s="38"/>
      <c r="V649" s="38"/>
      <c r="W649" s="36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68"/>
      <c r="BE649" s="68"/>
      <c r="BF649" s="68"/>
    </row>
    <row r="650" spans="1:58" s="26" customFormat="1" x14ac:dyDescent="0.25">
      <c r="A650" s="8" t="s">
        <v>301</v>
      </c>
      <c r="B650" s="18"/>
      <c r="C650" s="18"/>
      <c r="D650" s="17"/>
      <c r="E650" s="18"/>
      <c r="F650" s="18"/>
      <c r="G650" s="17"/>
      <c r="H650" s="18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6"/>
      <c r="AG650" s="16"/>
      <c r="AH650" s="16"/>
      <c r="AI650" s="16"/>
      <c r="AJ650" s="16"/>
      <c r="AK650" s="16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0"/>
      <c r="BE650" s="10"/>
      <c r="BF650" s="10"/>
    </row>
    <row r="651" spans="1:58" s="26" customFormat="1" x14ac:dyDescent="0.25">
      <c r="A651" s="1" t="s">
        <v>67</v>
      </c>
      <c r="B651" s="9"/>
      <c r="C651" s="9"/>
      <c r="D651" s="10"/>
      <c r="E651" s="9">
        <v>1</v>
      </c>
      <c r="F651" s="10">
        <v>4</v>
      </c>
      <c r="G651" s="10">
        <v>151</v>
      </c>
      <c r="H651" s="9">
        <v>281</v>
      </c>
      <c r="I651" s="10">
        <v>193</v>
      </c>
      <c r="J651" s="10">
        <v>103</v>
      </c>
      <c r="K651" s="10">
        <v>34</v>
      </c>
      <c r="L651" s="10">
        <v>1</v>
      </c>
      <c r="M651" s="10">
        <v>1</v>
      </c>
      <c r="N651" s="10">
        <v>85</v>
      </c>
      <c r="O651" s="10">
        <v>4</v>
      </c>
      <c r="P651" s="10">
        <v>20</v>
      </c>
      <c r="Q651" s="10">
        <v>3</v>
      </c>
      <c r="R651" s="10">
        <v>2</v>
      </c>
      <c r="S651" s="10">
        <v>1</v>
      </c>
      <c r="T651" s="10">
        <v>0</v>
      </c>
      <c r="U651" s="10">
        <v>1</v>
      </c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1"/>
      <c r="AG651" s="11"/>
      <c r="AH651" s="11"/>
      <c r="AI651" s="11"/>
      <c r="AJ651" s="11"/>
      <c r="AK651" s="11"/>
      <c r="AL651" s="11"/>
      <c r="AM651" s="11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10"/>
      <c r="BE651" s="10"/>
      <c r="BF651" s="10"/>
    </row>
    <row r="652" spans="1:58" s="26" customFormat="1" x14ac:dyDescent="0.25">
      <c r="A652" s="1" t="s">
        <v>64</v>
      </c>
      <c r="B652" s="9"/>
      <c r="C652" s="9"/>
      <c r="D652" s="10"/>
      <c r="E652" s="9"/>
      <c r="F652" s="10"/>
      <c r="G652" s="10"/>
      <c r="H652" s="9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1"/>
      <c r="AG652" s="11"/>
      <c r="AH652" s="11"/>
      <c r="AI652" s="11"/>
      <c r="AJ652" s="11"/>
      <c r="AK652" s="11"/>
      <c r="AL652" s="11"/>
      <c r="AM652" s="11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10"/>
      <c r="BE652" s="10"/>
      <c r="BF652" s="10"/>
    </row>
    <row r="653" spans="1:58" s="26" customFormat="1" x14ac:dyDescent="0.25">
      <c r="A653" s="1" t="s">
        <v>60</v>
      </c>
      <c r="B653" s="16"/>
      <c r="C653" s="16"/>
      <c r="D653" s="34"/>
      <c r="E653" s="16"/>
      <c r="F653" s="16"/>
      <c r="G653" s="16"/>
      <c r="H653" s="18">
        <v>9</v>
      </c>
      <c r="I653" s="17">
        <v>82</v>
      </c>
      <c r="J653" s="17">
        <v>132</v>
      </c>
      <c r="K653" s="17">
        <v>137</v>
      </c>
      <c r="L653" s="17">
        <v>169</v>
      </c>
      <c r="M653" s="17">
        <v>155</v>
      </c>
      <c r="N653" s="17">
        <v>53</v>
      </c>
      <c r="O653" s="17">
        <v>128</v>
      </c>
      <c r="P653" s="17">
        <v>122</v>
      </c>
      <c r="Q653" s="17">
        <v>136</v>
      </c>
      <c r="R653" s="17">
        <v>134</v>
      </c>
      <c r="S653" s="17">
        <v>132</v>
      </c>
      <c r="T653" s="17">
        <v>137</v>
      </c>
      <c r="U653" s="17">
        <v>142</v>
      </c>
      <c r="V653" s="17">
        <v>141</v>
      </c>
      <c r="W653" s="17">
        <v>27</v>
      </c>
      <c r="X653" s="17">
        <v>1</v>
      </c>
      <c r="Y653" s="17"/>
      <c r="Z653" s="17"/>
      <c r="AA653" s="17"/>
      <c r="AB653" s="17"/>
      <c r="AC653" s="17"/>
      <c r="AD653" s="17"/>
      <c r="AE653" s="17"/>
      <c r="AF653" s="16"/>
      <c r="AG653" s="16"/>
      <c r="AH653" s="16"/>
      <c r="AI653" s="16"/>
      <c r="AJ653" s="16"/>
      <c r="AK653" s="16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0"/>
      <c r="BE653" s="10"/>
      <c r="BF653" s="10"/>
    </row>
    <row r="654" spans="1:58" s="29" customFormat="1" x14ac:dyDescent="0.25">
      <c r="A654" s="6" t="s">
        <v>68</v>
      </c>
      <c r="B654" s="38"/>
      <c r="C654" s="38"/>
      <c r="D654" s="36"/>
      <c r="E654" s="38">
        <f t="shared" ref="E654:X654" si="111">SUM(E651:E653)</f>
        <v>1</v>
      </c>
      <c r="F654" s="38">
        <f t="shared" si="111"/>
        <v>4</v>
      </c>
      <c r="G654" s="38">
        <f t="shared" si="111"/>
        <v>151</v>
      </c>
      <c r="H654" s="38">
        <f t="shared" si="111"/>
        <v>290</v>
      </c>
      <c r="I654" s="38">
        <f t="shared" si="111"/>
        <v>275</v>
      </c>
      <c r="J654" s="36">
        <f t="shared" si="111"/>
        <v>235</v>
      </c>
      <c r="K654" s="38">
        <f t="shared" si="111"/>
        <v>171</v>
      </c>
      <c r="L654" s="38">
        <f t="shared" si="111"/>
        <v>170</v>
      </c>
      <c r="M654" s="38">
        <f t="shared" si="111"/>
        <v>156</v>
      </c>
      <c r="N654" s="38">
        <f t="shared" si="111"/>
        <v>138</v>
      </c>
      <c r="O654" s="38">
        <f t="shared" si="111"/>
        <v>132</v>
      </c>
      <c r="P654" s="36">
        <f t="shared" si="111"/>
        <v>142</v>
      </c>
      <c r="Q654" s="38">
        <f t="shared" si="111"/>
        <v>139</v>
      </c>
      <c r="R654" s="38">
        <f t="shared" si="111"/>
        <v>136</v>
      </c>
      <c r="S654" s="36">
        <f t="shared" si="111"/>
        <v>133</v>
      </c>
      <c r="T654" s="38">
        <f t="shared" si="111"/>
        <v>137</v>
      </c>
      <c r="U654" s="38">
        <f t="shared" si="111"/>
        <v>143</v>
      </c>
      <c r="V654" s="38">
        <f t="shared" si="111"/>
        <v>141</v>
      </c>
      <c r="W654" s="36">
        <f t="shared" si="111"/>
        <v>27</v>
      </c>
      <c r="X654" s="38">
        <f t="shared" si="111"/>
        <v>1</v>
      </c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68"/>
      <c r="BE654" s="68"/>
      <c r="BF654" s="68"/>
    </row>
    <row r="655" spans="1:58" s="26" customFormat="1" x14ac:dyDescent="0.25">
      <c r="A655" s="8" t="s">
        <v>302</v>
      </c>
      <c r="B655" s="16"/>
      <c r="C655" s="16"/>
      <c r="D655" s="34"/>
      <c r="E655" s="16"/>
      <c r="F655" s="16"/>
      <c r="G655" s="16"/>
      <c r="H655" s="18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6"/>
      <c r="AG655" s="16"/>
      <c r="AH655" s="16"/>
      <c r="AI655" s="16"/>
      <c r="AJ655" s="16"/>
      <c r="AK655" s="16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0"/>
      <c r="BE655" s="10"/>
      <c r="BF655" s="10"/>
    </row>
    <row r="656" spans="1:58" s="26" customFormat="1" x14ac:dyDescent="0.25">
      <c r="A656" s="1" t="s">
        <v>67</v>
      </c>
      <c r="B656" s="9"/>
      <c r="C656" s="9"/>
      <c r="D656" s="10">
        <v>5</v>
      </c>
      <c r="E656" s="9">
        <v>3</v>
      </c>
      <c r="F656" s="10">
        <v>11</v>
      </c>
      <c r="G656" s="10">
        <v>18</v>
      </c>
      <c r="H656" s="9">
        <v>19</v>
      </c>
      <c r="I656" s="10">
        <v>15</v>
      </c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1"/>
      <c r="AG656" s="11"/>
      <c r="AH656" s="11"/>
      <c r="AI656" s="11"/>
      <c r="AJ656" s="11"/>
      <c r="AK656" s="11"/>
      <c r="AL656" s="11"/>
      <c r="AM656" s="11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10"/>
      <c r="BE656" s="10"/>
      <c r="BF656" s="10"/>
    </row>
    <row r="657" spans="1:58" s="26" customFormat="1" x14ac:dyDescent="0.25">
      <c r="A657" s="1" t="s">
        <v>64</v>
      </c>
      <c r="B657" s="9"/>
      <c r="C657" s="9"/>
      <c r="D657" s="10"/>
      <c r="E657" s="9"/>
      <c r="F657" s="10"/>
      <c r="G657" s="10"/>
      <c r="H657" s="9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1"/>
      <c r="AG657" s="11"/>
      <c r="AH657" s="11"/>
      <c r="AI657" s="11"/>
      <c r="AJ657" s="11"/>
      <c r="AK657" s="11"/>
      <c r="AL657" s="11"/>
      <c r="AM657" s="11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10"/>
      <c r="BE657" s="10"/>
      <c r="BF657" s="10"/>
    </row>
    <row r="658" spans="1:58" s="26" customFormat="1" x14ac:dyDescent="0.25">
      <c r="A658" s="1" t="s">
        <v>60</v>
      </c>
      <c r="B658" s="18"/>
      <c r="C658" s="18"/>
      <c r="D658" s="17"/>
      <c r="E658" s="18"/>
      <c r="F658" s="17">
        <v>2</v>
      </c>
      <c r="G658" s="17">
        <v>2</v>
      </c>
      <c r="H658" s="18">
        <v>2</v>
      </c>
      <c r="I658" s="17">
        <v>2</v>
      </c>
      <c r="J658" s="34"/>
      <c r="K658" s="16"/>
      <c r="L658" s="16"/>
      <c r="M658" s="16"/>
      <c r="N658" s="16"/>
      <c r="O658" s="16"/>
      <c r="P658" s="34"/>
      <c r="Q658" s="16"/>
      <c r="R658" s="16"/>
      <c r="S658" s="34"/>
      <c r="T658" s="16"/>
      <c r="U658" s="16"/>
      <c r="V658" s="16"/>
      <c r="W658" s="34"/>
      <c r="X658" s="16"/>
      <c r="Y658" s="16"/>
      <c r="Z658" s="16"/>
      <c r="AA658" s="16"/>
      <c r="AB658" s="16"/>
      <c r="AC658" s="16"/>
      <c r="AD658" s="16"/>
      <c r="AE658" s="16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0"/>
      <c r="BE658" s="10"/>
      <c r="BF658" s="10"/>
    </row>
    <row r="659" spans="1:58" s="29" customFormat="1" x14ac:dyDescent="0.25">
      <c r="A659" s="6" t="s">
        <v>68</v>
      </c>
      <c r="B659" s="38"/>
      <c r="C659" s="38"/>
      <c r="D659" s="36">
        <f t="shared" ref="D659:I659" si="112">SUM(D656:D658)</f>
        <v>5</v>
      </c>
      <c r="E659" s="38">
        <f t="shared" si="112"/>
        <v>3</v>
      </c>
      <c r="F659" s="38">
        <f t="shared" si="112"/>
        <v>13</v>
      </c>
      <c r="G659" s="38">
        <f t="shared" si="112"/>
        <v>20</v>
      </c>
      <c r="H659" s="38">
        <f t="shared" si="112"/>
        <v>21</v>
      </c>
      <c r="I659" s="38">
        <f t="shared" si="112"/>
        <v>17</v>
      </c>
      <c r="J659" s="36"/>
      <c r="K659" s="38"/>
      <c r="L659" s="38"/>
      <c r="M659" s="38"/>
      <c r="N659" s="38"/>
      <c r="O659" s="38"/>
      <c r="P659" s="36"/>
      <c r="Q659" s="38"/>
      <c r="R659" s="38"/>
      <c r="S659" s="36"/>
      <c r="T659" s="38"/>
      <c r="U659" s="38"/>
      <c r="V659" s="38"/>
      <c r="W659" s="36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68"/>
      <c r="BE659" s="68"/>
      <c r="BF659" s="68"/>
    </row>
    <row r="660" spans="1:58" s="26" customFormat="1" x14ac:dyDescent="0.25">
      <c r="A660" s="8" t="s">
        <v>297</v>
      </c>
      <c r="B660" s="9"/>
      <c r="C660" s="9"/>
      <c r="D660" s="10"/>
      <c r="E660" s="9"/>
      <c r="F660" s="10"/>
      <c r="G660" s="10"/>
      <c r="H660" s="8"/>
      <c r="I660" s="8"/>
      <c r="J660" s="29"/>
      <c r="K660" s="8"/>
      <c r="L660" s="8"/>
      <c r="M660" s="8"/>
      <c r="N660" s="8"/>
      <c r="O660" s="8"/>
      <c r="P660" s="29"/>
      <c r="Q660" s="8"/>
      <c r="R660" s="8"/>
      <c r="S660" s="29"/>
      <c r="T660" s="8"/>
      <c r="U660" s="8"/>
      <c r="V660" s="8"/>
      <c r="W660" s="29"/>
      <c r="X660" s="8"/>
      <c r="Y660" s="8"/>
      <c r="Z660" s="8"/>
      <c r="AA660" s="8"/>
      <c r="AB660" s="8"/>
      <c r="AC660" s="8"/>
      <c r="AD660" s="8"/>
      <c r="AE660" s="8"/>
      <c r="AF660" s="11"/>
      <c r="AG660" s="11"/>
      <c r="AH660" s="11"/>
      <c r="AI660" s="11"/>
      <c r="AJ660" s="11"/>
      <c r="AK660" s="11"/>
      <c r="AL660" s="11"/>
      <c r="AM660" s="11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10"/>
      <c r="BE660" s="10"/>
      <c r="BF660" s="10"/>
    </row>
    <row r="661" spans="1:58" s="26" customFormat="1" x14ac:dyDescent="0.25">
      <c r="A661" s="1" t="s">
        <v>67</v>
      </c>
      <c r="B661" s="9"/>
      <c r="C661" s="9"/>
      <c r="D661" s="10"/>
      <c r="E661" s="9"/>
      <c r="F661" s="9"/>
      <c r="G661" s="10"/>
      <c r="H661" s="9">
        <v>2</v>
      </c>
      <c r="I661" s="10">
        <v>21</v>
      </c>
      <c r="J661" s="10">
        <v>114</v>
      </c>
      <c r="K661" s="10">
        <v>184</v>
      </c>
      <c r="L661" s="10">
        <v>175</v>
      </c>
      <c r="M661" s="10">
        <v>163</v>
      </c>
      <c r="N661" s="10">
        <v>157</v>
      </c>
      <c r="O661" s="10">
        <v>152</v>
      </c>
      <c r="P661" s="10">
        <v>149</v>
      </c>
      <c r="Q661" s="10">
        <v>136</v>
      </c>
      <c r="R661" s="10">
        <v>117</v>
      </c>
      <c r="S661" s="10">
        <v>99</v>
      </c>
      <c r="T661" s="10">
        <v>146</v>
      </c>
      <c r="U661" s="10">
        <v>76</v>
      </c>
      <c r="V661" s="10">
        <v>74</v>
      </c>
      <c r="W661" s="10">
        <v>2</v>
      </c>
      <c r="X661" s="10">
        <v>1</v>
      </c>
      <c r="Y661" s="10"/>
      <c r="Z661" s="10"/>
      <c r="AA661" s="10"/>
      <c r="AB661" s="10"/>
      <c r="AC661" s="10"/>
      <c r="AD661" s="10"/>
      <c r="AE661" s="10"/>
      <c r="AF661" s="11"/>
      <c r="AG661" s="11"/>
      <c r="AH661" s="11"/>
      <c r="AI661" s="11"/>
      <c r="AJ661" s="11"/>
      <c r="AK661" s="11"/>
      <c r="AL661" s="11"/>
      <c r="AM661" s="11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10"/>
      <c r="BE661" s="10"/>
      <c r="BF661" s="10"/>
    </row>
    <row r="662" spans="1:58" s="26" customFormat="1" x14ac:dyDescent="0.25">
      <c r="A662" s="1" t="s">
        <v>64</v>
      </c>
      <c r="B662" s="9"/>
      <c r="C662" s="9"/>
      <c r="D662" s="10"/>
      <c r="E662" s="9"/>
      <c r="F662" s="9"/>
      <c r="G662" s="10"/>
      <c r="H662" s="9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1"/>
      <c r="AG662" s="11"/>
      <c r="AH662" s="11"/>
      <c r="AI662" s="11"/>
      <c r="AJ662" s="11"/>
      <c r="AK662" s="11"/>
      <c r="AL662" s="11"/>
      <c r="AM662" s="11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10"/>
      <c r="BE662" s="10"/>
      <c r="BF662" s="10"/>
    </row>
    <row r="663" spans="1:58" s="26" customFormat="1" x14ac:dyDescent="0.25">
      <c r="A663" s="1" t="s">
        <v>60</v>
      </c>
      <c r="B663" s="16"/>
      <c r="C663" s="16"/>
      <c r="D663" s="34"/>
      <c r="E663" s="16"/>
      <c r="F663" s="16"/>
      <c r="G663" s="16"/>
      <c r="H663" s="18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>
        <v>20</v>
      </c>
      <c r="T663" s="17">
        <v>0</v>
      </c>
      <c r="U663" s="17">
        <v>60</v>
      </c>
      <c r="V663" s="17">
        <v>64</v>
      </c>
      <c r="W663" s="17">
        <v>130</v>
      </c>
      <c r="X663" s="17">
        <v>108</v>
      </c>
      <c r="Y663" s="17">
        <v>84</v>
      </c>
      <c r="Z663" s="17">
        <v>80</v>
      </c>
      <c r="AA663" s="17">
        <v>64</v>
      </c>
      <c r="AB663" s="17">
        <v>21</v>
      </c>
      <c r="AC663" s="17">
        <v>20</v>
      </c>
      <c r="AD663" s="17">
        <v>15</v>
      </c>
      <c r="AE663" s="17"/>
      <c r="AF663" s="16"/>
      <c r="AG663" s="16"/>
      <c r="AH663" s="16"/>
      <c r="AI663" s="16"/>
      <c r="AJ663" s="16"/>
      <c r="AK663" s="16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0"/>
      <c r="BE663" s="10"/>
      <c r="BF663" s="10"/>
    </row>
    <row r="664" spans="1:58" s="29" customFormat="1" x14ac:dyDescent="0.25">
      <c r="A664" s="6" t="s">
        <v>68</v>
      </c>
      <c r="B664" s="38"/>
      <c r="C664" s="38"/>
      <c r="D664" s="36"/>
      <c r="E664" s="38"/>
      <c r="F664" s="38"/>
      <c r="G664" s="38"/>
      <c r="H664" s="38">
        <f t="shared" ref="H664:AD664" si="113">SUM(H661:H663)</f>
        <v>2</v>
      </c>
      <c r="I664" s="38">
        <f t="shared" si="113"/>
        <v>21</v>
      </c>
      <c r="J664" s="36">
        <f t="shared" si="113"/>
        <v>114</v>
      </c>
      <c r="K664" s="38">
        <f t="shared" si="113"/>
        <v>184</v>
      </c>
      <c r="L664" s="38">
        <f t="shared" si="113"/>
        <v>175</v>
      </c>
      <c r="M664" s="38">
        <f t="shared" si="113"/>
        <v>163</v>
      </c>
      <c r="N664" s="38">
        <f t="shared" si="113"/>
        <v>157</v>
      </c>
      <c r="O664" s="38">
        <f t="shared" si="113"/>
        <v>152</v>
      </c>
      <c r="P664" s="36">
        <f t="shared" si="113"/>
        <v>149</v>
      </c>
      <c r="Q664" s="38">
        <f t="shared" si="113"/>
        <v>136</v>
      </c>
      <c r="R664" s="38">
        <f t="shared" si="113"/>
        <v>117</v>
      </c>
      <c r="S664" s="36">
        <f t="shared" si="113"/>
        <v>119</v>
      </c>
      <c r="T664" s="38">
        <f t="shared" si="113"/>
        <v>146</v>
      </c>
      <c r="U664" s="38">
        <f t="shared" si="113"/>
        <v>136</v>
      </c>
      <c r="V664" s="38">
        <f t="shared" si="113"/>
        <v>138</v>
      </c>
      <c r="W664" s="36">
        <f t="shared" si="113"/>
        <v>132</v>
      </c>
      <c r="X664" s="38">
        <f t="shared" si="113"/>
        <v>109</v>
      </c>
      <c r="Y664" s="38">
        <f t="shared" si="113"/>
        <v>84</v>
      </c>
      <c r="Z664" s="38">
        <f t="shared" si="113"/>
        <v>80</v>
      </c>
      <c r="AA664" s="38">
        <f t="shared" si="113"/>
        <v>64</v>
      </c>
      <c r="AB664" s="38">
        <f t="shared" si="113"/>
        <v>21</v>
      </c>
      <c r="AC664" s="38">
        <f t="shared" si="113"/>
        <v>20</v>
      </c>
      <c r="AD664" s="38">
        <f t="shared" si="113"/>
        <v>15</v>
      </c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68"/>
      <c r="BE664" s="68"/>
      <c r="BF664" s="68"/>
    </row>
    <row r="665" spans="1:58" s="26" customFormat="1" x14ac:dyDescent="0.25">
      <c r="A665" s="8" t="s">
        <v>396</v>
      </c>
      <c r="B665" s="16"/>
      <c r="C665" s="16"/>
      <c r="D665" s="34"/>
      <c r="E665" s="16"/>
      <c r="F665" s="16"/>
      <c r="G665" s="16"/>
      <c r="H665" s="18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6"/>
      <c r="AG665" s="16"/>
      <c r="AH665" s="16"/>
      <c r="AI665" s="16"/>
      <c r="AJ665" s="16"/>
      <c r="AK665" s="16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0"/>
      <c r="BE665" s="10"/>
      <c r="BF665" s="10"/>
    </row>
    <row r="666" spans="1:58" s="26" customFormat="1" x14ac:dyDescent="0.25">
      <c r="A666" s="1" t="s">
        <v>67</v>
      </c>
      <c r="B666" s="8"/>
      <c r="C666" s="8"/>
      <c r="D666" s="29"/>
      <c r="E666" s="8"/>
      <c r="F666" s="8"/>
      <c r="G666" s="8"/>
      <c r="H666" s="9"/>
      <c r="I666" s="10"/>
      <c r="J666" s="10"/>
      <c r="K666" s="10"/>
      <c r="L666" s="10"/>
      <c r="M666" s="10"/>
      <c r="N666" s="10"/>
      <c r="O666" s="10">
        <v>1</v>
      </c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1"/>
      <c r="AG666" s="11"/>
      <c r="AH666" s="11"/>
      <c r="AI666" s="11"/>
      <c r="AJ666" s="11"/>
      <c r="AK666" s="11"/>
      <c r="AL666" s="11"/>
      <c r="AM666" s="11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10"/>
      <c r="BE666" s="10"/>
      <c r="BF666" s="10"/>
    </row>
    <row r="667" spans="1:58" s="26" customFormat="1" x14ac:dyDescent="0.25">
      <c r="A667" s="1" t="s">
        <v>64</v>
      </c>
      <c r="B667" s="8"/>
      <c r="C667" s="8"/>
      <c r="D667" s="29"/>
      <c r="E667" s="8"/>
      <c r="F667" s="8"/>
      <c r="G667" s="8"/>
      <c r="H667" s="9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1"/>
      <c r="AG667" s="11"/>
      <c r="AH667" s="11"/>
      <c r="AI667" s="11"/>
      <c r="AJ667" s="11"/>
      <c r="AK667" s="11"/>
      <c r="AL667" s="11"/>
      <c r="AM667" s="11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10"/>
      <c r="BE667" s="10"/>
      <c r="BF667" s="10"/>
    </row>
    <row r="668" spans="1:58" s="26" customFormat="1" x14ac:dyDescent="0.25">
      <c r="A668" s="1" t="s">
        <v>60</v>
      </c>
      <c r="B668" s="8"/>
      <c r="C668" s="8"/>
      <c r="D668" s="29"/>
      <c r="E668" s="8"/>
      <c r="F668" s="8"/>
      <c r="G668" s="8"/>
      <c r="H668" s="9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1"/>
      <c r="AG668" s="11"/>
      <c r="AH668" s="11"/>
      <c r="AI668" s="11"/>
      <c r="AJ668" s="11"/>
      <c r="AK668" s="11"/>
      <c r="AL668" s="11"/>
      <c r="AM668" s="11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10"/>
      <c r="BE668" s="10"/>
      <c r="BF668" s="10"/>
    </row>
    <row r="669" spans="1:58" s="29" customFormat="1" x14ac:dyDescent="0.25">
      <c r="A669" s="6" t="s">
        <v>68</v>
      </c>
      <c r="B669" s="38"/>
      <c r="C669" s="38"/>
      <c r="D669" s="36"/>
      <c r="E669" s="38"/>
      <c r="F669" s="38"/>
      <c r="G669" s="38"/>
      <c r="H669" s="38"/>
      <c r="I669" s="38"/>
      <c r="J669" s="36"/>
      <c r="K669" s="38"/>
      <c r="L669" s="38"/>
      <c r="M669" s="38"/>
      <c r="N669" s="38"/>
      <c r="O669" s="38">
        <f>SUM(O666:O668)</f>
        <v>1</v>
      </c>
      <c r="P669" s="36"/>
      <c r="Q669" s="38"/>
      <c r="R669" s="38"/>
      <c r="S669" s="36"/>
      <c r="T669" s="38"/>
      <c r="U669" s="38"/>
      <c r="V669" s="38"/>
      <c r="W669" s="36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68"/>
      <c r="BE669" s="68"/>
      <c r="BF669" s="68"/>
    </row>
    <row r="670" spans="1:58" s="26" customFormat="1" x14ac:dyDescent="0.25">
      <c r="A670" s="8" t="s">
        <v>298</v>
      </c>
      <c r="B670" s="8"/>
      <c r="C670" s="8"/>
      <c r="D670" s="29"/>
      <c r="E670" s="8"/>
      <c r="F670" s="8"/>
      <c r="G670" s="8"/>
      <c r="H670" s="9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1"/>
      <c r="AG670" s="11"/>
      <c r="AH670" s="11"/>
      <c r="AI670" s="11"/>
      <c r="AJ670" s="11"/>
      <c r="AK670" s="11"/>
      <c r="AL670" s="11"/>
      <c r="AM670" s="11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10"/>
      <c r="BE670" s="10"/>
      <c r="BF670" s="10"/>
    </row>
    <row r="671" spans="1:58" s="26" customFormat="1" x14ac:dyDescent="0.25">
      <c r="A671" s="1" t="s">
        <v>67</v>
      </c>
      <c r="B671" s="8"/>
      <c r="C671" s="8"/>
      <c r="D671" s="29"/>
      <c r="E671" s="8"/>
      <c r="F671" s="8"/>
      <c r="G671" s="8"/>
      <c r="H671" s="9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>
        <v>1</v>
      </c>
      <c r="U671" s="10">
        <v>1</v>
      </c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1"/>
      <c r="AG671" s="11"/>
      <c r="AH671" s="11"/>
      <c r="AI671" s="11"/>
      <c r="AJ671" s="11"/>
      <c r="AK671" s="11"/>
      <c r="AL671" s="11"/>
      <c r="AM671" s="11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10"/>
      <c r="BE671" s="10"/>
      <c r="BF671" s="10"/>
    </row>
    <row r="672" spans="1:58" s="26" customFormat="1" x14ac:dyDescent="0.25">
      <c r="A672" s="1" t="s">
        <v>64</v>
      </c>
      <c r="B672" s="8"/>
      <c r="C672" s="8"/>
      <c r="D672" s="29"/>
      <c r="E672" s="8"/>
      <c r="F672" s="8"/>
      <c r="G672" s="8"/>
      <c r="H672" s="9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1"/>
      <c r="AG672" s="11"/>
      <c r="AH672" s="11"/>
      <c r="AI672" s="11"/>
      <c r="AJ672" s="11"/>
      <c r="AK672" s="11"/>
      <c r="AL672" s="11"/>
      <c r="AM672" s="11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10"/>
      <c r="BE672" s="10"/>
      <c r="BF672" s="10"/>
    </row>
    <row r="673" spans="1:68" s="26" customFormat="1" x14ac:dyDescent="0.25">
      <c r="A673" s="1" t="s">
        <v>60</v>
      </c>
      <c r="B673" s="8"/>
      <c r="C673" s="8"/>
      <c r="D673" s="29"/>
      <c r="E673" s="8"/>
      <c r="F673" s="8"/>
      <c r="G673" s="8"/>
      <c r="H673" s="9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1"/>
      <c r="AG673" s="11"/>
      <c r="AH673" s="11"/>
      <c r="AI673" s="11"/>
      <c r="AJ673" s="11"/>
      <c r="AK673" s="11"/>
      <c r="AL673" s="11"/>
      <c r="AM673" s="11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10"/>
      <c r="BE673" s="10"/>
      <c r="BF673" s="10"/>
    </row>
    <row r="674" spans="1:68" s="29" customFormat="1" x14ac:dyDescent="0.25">
      <c r="A674" s="6" t="s">
        <v>68</v>
      </c>
      <c r="B674" s="38"/>
      <c r="C674" s="38"/>
      <c r="D674" s="36"/>
      <c r="E674" s="38"/>
      <c r="F674" s="38"/>
      <c r="G674" s="38"/>
      <c r="H674" s="38"/>
      <c r="I674" s="38"/>
      <c r="J674" s="36"/>
      <c r="K674" s="38"/>
      <c r="L674" s="38"/>
      <c r="M674" s="38"/>
      <c r="N674" s="38"/>
      <c r="O674" s="38"/>
      <c r="P674" s="36"/>
      <c r="Q674" s="38"/>
      <c r="R674" s="38"/>
      <c r="S674" s="36"/>
      <c r="T674" s="38">
        <f>SUM(T671:T673)</f>
        <v>1</v>
      </c>
      <c r="U674" s="38">
        <f>SUM(U671:U673)</f>
        <v>1</v>
      </c>
      <c r="V674" s="38"/>
      <c r="W674" s="36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68"/>
      <c r="BE674" s="68"/>
      <c r="BF674" s="68"/>
    </row>
    <row r="675" spans="1:68" s="26" customFormat="1" x14ac:dyDescent="0.25">
      <c r="A675" s="8" t="s">
        <v>445</v>
      </c>
      <c r="B675" s="18"/>
      <c r="C675" s="18"/>
      <c r="D675" s="17"/>
      <c r="E675" s="18"/>
      <c r="F675" s="17"/>
      <c r="G675" s="17"/>
      <c r="H675" s="18"/>
      <c r="I675" s="17"/>
      <c r="J675" s="34"/>
      <c r="K675" s="16"/>
      <c r="L675" s="16"/>
      <c r="M675" s="16"/>
      <c r="N675" s="16"/>
      <c r="O675" s="16"/>
      <c r="P675" s="34"/>
      <c r="Q675" s="16"/>
      <c r="R675" s="16"/>
      <c r="S675" s="34"/>
      <c r="T675" s="16"/>
      <c r="U675" s="16"/>
      <c r="V675" s="16"/>
      <c r="W675" s="34"/>
      <c r="X675" s="16"/>
      <c r="Y675" s="16"/>
      <c r="Z675" s="16"/>
      <c r="AA675" s="16"/>
      <c r="AB675" s="16"/>
      <c r="AC675" s="16"/>
      <c r="AD675" s="16"/>
      <c r="AE675" s="16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0"/>
      <c r="BE675" s="10"/>
      <c r="BF675" s="10"/>
      <c r="BO675" s="29"/>
      <c r="BP675" s="29"/>
    </row>
    <row r="676" spans="1:68" x14ac:dyDescent="0.25">
      <c r="A676" s="1" t="s">
        <v>67</v>
      </c>
      <c r="B676" s="8"/>
      <c r="C676" s="8"/>
      <c r="D676" s="29"/>
      <c r="E676" s="8"/>
      <c r="F676" s="8"/>
      <c r="G676" s="8"/>
      <c r="H676" s="8"/>
      <c r="I676" s="8"/>
      <c r="J676" s="29"/>
      <c r="K676" s="8"/>
      <c r="L676" s="8"/>
      <c r="M676" s="8"/>
      <c r="N676" s="8"/>
      <c r="O676" s="8"/>
      <c r="P676" s="29"/>
      <c r="Q676" s="8"/>
      <c r="R676" s="8"/>
      <c r="S676" s="29"/>
      <c r="T676" s="8"/>
      <c r="U676" s="8"/>
      <c r="V676" s="8"/>
      <c r="W676" s="29"/>
      <c r="X676" s="8"/>
      <c r="Y676" s="8"/>
      <c r="Z676" s="8"/>
      <c r="AA676" s="8"/>
      <c r="AB676" s="8"/>
      <c r="AC676" s="8"/>
      <c r="AD676" s="8"/>
      <c r="AE676" s="8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10"/>
      <c r="AW676" s="9">
        <v>2</v>
      </c>
      <c r="AX676" s="9">
        <v>4</v>
      </c>
      <c r="AY676" s="9">
        <v>6</v>
      </c>
      <c r="AZ676" s="9">
        <v>6</v>
      </c>
      <c r="BA676" s="9">
        <v>8</v>
      </c>
      <c r="BB676" s="9">
        <v>8</v>
      </c>
      <c r="BC676" s="9">
        <v>6</v>
      </c>
      <c r="BD676" s="9">
        <v>6</v>
      </c>
      <c r="BE676" s="9">
        <v>5</v>
      </c>
      <c r="BF676" s="63">
        <v>5</v>
      </c>
      <c r="BG676" s="63">
        <v>131</v>
      </c>
      <c r="BH676" s="63">
        <v>144</v>
      </c>
      <c r="BI676" s="63">
        <v>126</v>
      </c>
      <c r="BJ676" s="63">
        <v>138</v>
      </c>
      <c r="BK676" s="63">
        <v>133</v>
      </c>
      <c r="BL676" s="63">
        <v>129</v>
      </c>
      <c r="BM676" s="63">
        <v>120</v>
      </c>
      <c r="BN676" s="63">
        <v>118</v>
      </c>
      <c r="BO676" s="63">
        <v>105</v>
      </c>
      <c r="BP676" s="63">
        <v>96</v>
      </c>
    </row>
    <row r="677" spans="1:68" x14ac:dyDescent="0.25">
      <c r="A677" s="1" t="s">
        <v>64</v>
      </c>
      <c r="B677" s="8"/>
      <c r="C677" s="8"/>
      <c r="D677" s="29"/>
      <c r="E677" s="8"/>
      <c r="F677" s="8"/>
      <c r="G677" s="8"/>
      <c r="H677" s="8"/>
      <c r="I677" s="8"/>
      <c r="J677" s="29"/>
      <c r="K677" s="8"/>
      <c r="L677" s="8"/>
      <c r="M677" s="8"/>
      <c r="N677" s="8"/>
      <c r="O677" s="8"/>
      <c r="P677" s="29"/>
      <c r="Q677" s="8"/>
      <c r="R677" s="8"/>
      <c r="S677" s="29"/>
      <c r="T677" s="8"/>
      <c r="U677" s="8"/>
      <c r="V677" s="8"/>
      <c r="W677" s="29"/>
      <c r="X677" s="8"/>
      <c r="Y677" s="8"/>
      <c r="Z677" s="8"/>
      <c r="AA677" s="8"/>
      <c r="AB677" s="8"/>
      <c r="AC677" s="8"/>
      <c r="AD677" s="8"/>
      <c r="AE677" s="8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10"/>
      <c r="AW677" s="9"/>
      <c r="AX677" s="9"/>
      <c r="AY677" s="9"/>
      <c r="AZ677" s="9"/>
      <c r="BA677" s="9"/>
      <c r="BB677" s="9"/>
      <c r="BC677" s="9"/>
    </row>
    <row r="678" spans="1:68" x14ac:dyDescent="0.25">
      <c r="A678" s="1" t="s">
        <v>60</v>
      </c>
      <c r="B678" s="8"/>
      <c r="C678" s="8"/>
      <c r="D678" s="29"/>
      <c r="E678" s="8"/>
      <c r="F678" s="8"/>
      <c r="G678" s="8"/>
      <c r="H678" s="8"/>
      <c r="I678" s="8"/>
      <c r="J678" s="29"/>
      <c r="K678" s="8"/>
      <c r="L678" s="8"/>
      <c r="M678" s="8"/>
      <c r="N678" s="8"/>
      <c r="O678" s="8"/>
      <c r="P678" s="29"/>
      <c r="Q678" s="8"/>
      <c r="R678" s="8"/>
      <c r="S678" s="29"/>
      <c r="T678" s="8"/>
      <c r="U678" s="8"/>
      <c r="V678" s="8"/>
      <c r="W678" s="29"/>
      <c r="X678" s="8"/>
      <c r="Y678" s="8"/>
      <c r="Z678" s="8"/>
      <c r="AA678" s="8"/>
      <c r="AB678" s="8"/>
      <c r="AC678" s="8"/>
      <c r="AD678" s="8"/>
      <c r="AE678" s="8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10"/>
      <c r="AW678" s="9"/>
      <c r="AX678" s="9"/>
      <c r="AY678" s="9"/>
      <c r="AZ678" s="9"/>
      <c r="BA678" s="9"/>
      <c r="BB678" s="9"/>
      <c r="BC678" s="9"/>
      <c r="BJ678" s="2">
        <v>36</v>
      </c>
      <c r="BK678" s="2">
        <v>36</v>
      </c>
      <c r="BL678" s="2">
        <v>36</v>
      </c>
      <c r="BM678" s="2">
        <v>36</v>
      </c>
      <c r="BN678" s="2">
        <v>34</v>
      </c>
      <c r="BO678" s="2">
        <v>34</v>
      </c>
      <c r="BP678" s="2">
        <v>33</v>
      </c>
    </row>
    <row r="679" spans="1:68" s="1" customFormat="1" x14ac:dyDescent="0.25">
      <c r="A679" s="6" t="s">
        <v>68</v>
      </c>
      <c r="B679" s="38"/>
      <c r="C679" s="38"/>
      <c r="D679" s="36"/>
      <c r="E679" s="38"/>
      <c r="F679" s="38"/>
      <c r="G679" s="38"/>
      <c r="H679" s="38"/>
      <c r="I679" s="38"/>
      <c r="J679" s="36"/>
      <c r="K679" s="38"/>
      <c r="L679" s="38"/>
      <c r="M679" s="38"/>
      <c r="N679" s="38"/>
      <c r="O679" s="38"/>
      <c r="P679" s="36"/>
      <c r="Q679" s="38"/>
      <c r="R679" s="38"/>
      <c r="S679" s="36"/>
      <c r="T679" s="38"/>
      <c r="U679" s="38"/>
      <c r="V679" s="38"/>
      <c r="W679" s="36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>
        <f t="shared" ref="AW679:BJ679" si="114">SUM(AW676:AW678)</f>
        <v>2</v>
      </c>
      <c r="AX679" s="38">
        <f t="shared" si="114"/>
        <v>4</v>
      </c>
      <c r="AY679" s="38">
        <f t="shared" si="114"/>
        <v>6</v>
      </c>
      <c r="AZ679" s="38">
        <f t="shared" si="114"/>
        <v>6</v>
      </c>
      <c r="BA679" s="38">
        <f t="shared" si="114"/>
        <v>8</v>
      </c>
      <c r="BB679" s="38">
        <f t="shared" si="114"/>
        <v>8</v>
      </c>
      <c r="BC679" s="38">
        <f t="shared" si="114"/>
        <v>6</v>
      </c>
      <c r="BD679" s="38">
        <f t="shared" si="114"/>
        <v>6</v>
      </c>
      <c r="BE679" s="38">
        <f t="shared" si="114"/>
        <v>5</v>
      </c>
      <c r="BF679" s="38">
        <f t="shared" si="114"/>
        <v>5</v>
      </c>
      <c r="BG679" s="38">
        <f t="shared" si="114"/>
        <v>131</v>
      </c>
      <c r="BH679" s="38">
        <f t="shared" si="114"/>
        <v>144</v>
      </c>
      <c r="BI679" s="38">
        <f t="shared" si="114"/>
        <v>126</v>
      </c>
      <c r="BJ679" s="38">
        <f t="shared" si="114"/>
        <v>174</v>
      </c>
      <c r="BK679" s="1">
        <v>169</v>
      </c>
      <c r="BL679" s="1">
        <v>165</v>
      </c>
      <c r="BM679" s="1">
        <v>156</v>
      </c>
      <c r="BN679" s="1">
        <v>152</v>
      </c>
      <c r="BO679" s="1">
        <v>139</v>
      </c>
      <c r="BP679" s="1">
        <v>129</v>
      </c>
    </row>
    <row r="680" spans="1:68" x14ac:dyDescent="0.25">
      <c r="A680" s="8" t="s">
        <v>120</v>
      </c>
      <c r="B680" s="8"/>
      <c r="C680" s="8"/>
      <c r="D680" s="29"/>
      <c r="E680" s="8"/>
      <c r="F680" s="8"/>
      <c r="G680" s="8"/>
      <c r="H680" s="8"/>
      <c r="I680" s="8"/>
      <c r="J680" s="29"/>
      <c r="K680" s="8"/>
      <c r="L680" s="8"/>
      <c r="M680" s="8"/>
      <c r="N680" s="8"/>
      <c r="O680" s="8"/>
      <c r="P680" s="29"/>
      <c r="Q680" s="8"/>
      <c r="R680" s="8"/>
      <c r="S680" s="29"/>
      <c r="T680" s="8"/>
      <c r="U680" s="8"/>
      <c r="V680" s="8"/>
      <c r="W680" s="29"/>
      <c r="X680" s="8"/>
      <c r="Y680" s="8"/>
      <c r="Z680" s="8"/>
      <c r="AA680" s="8"/>
      <c r="AB680" s="8"/>
      <c r="AC680" s="8"/>
      <c r="AD680" s="8"/>
      <c r="AE680" s="8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10"/>
      <c r="AW680" s="9"/>
      <c r="AX680" s="9"/>
      <c r="AY680" s="9"/>
      <c r="AZ680" s="9"/>
      <c r="BA680" s="9"/>
      <c r="BB680" s="9"/>
      <c r="BC680" s="9"/>
    </row>
    <row r="681" spans="1:68" s="26" customFormat="1" x14ac:dyDescent="0.25">
      <c r="A681" s="1" t="s">
        <v>67</v>
      </c>
      <c r="B681" s="8"/>
      <c r="C681" s="8"/>
      <c r="D681" s="29"/>
      <c r="E681" s="8"/>
      <c r="F681" s="8"/>
      <c r="G681" s="8"/>
      <c r="H681" s="8"/>
      <c r="I681" s="8"/>
      <c r="J681" s="29"/>
      <c r="K681" s="8"/>
      <c r="L681" s="8"/>
      <c r="M681" s="8"/>
      <c r="N681" s="8"/>
      <c r="O681" s="8"/>
      <c r="P681" s="29"/>
      <c r="Q681" s="8"/>
      <c r="R681" s="8"/>
      <c r="S681" s="29"/>
      <c r="T681" s="8"/>
      <c r="U681" s="8"/>
      <c r="V681" s="8"/>
      <c r="W681" s="29"/>
      <c r="X681" s="8"/>
      <c r="Y681" s="8"/>
      <c r="Z681" s="8"/>
      <c r="AA681" s="8"/>
      <c r="AB681" s="8"/>
      <c r="AC681" s="8"/>
      <c r="AD681" s="8"/>
      <c r="AE681" s="8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10"/>
      <c r="AW681" s="9"/>
      <c r="AX681" s="9"/>
      <c r="AY681" s="9"/>
      <c r="AZ681" s="9"/>
      <c r="BA681" s="9"/>
      <c r="BB681" s="9"/>
      <c r="BC681" s="9">
        <v>2</v>
      </c>
      <c r="BD681" s="10">
        <v>6</v>
      </c>
      <c r="BE681" s="10">
        <v>9</v>
      </c>
      <c r="BF681" s="10">
        <v>11</v>
      </c>
      <c r="BG681" s="26">
        <v>12</v>
      </c>
      <c r="BH681" s="26">
        <v>14</v>
      </c>
      <c r="BI681" s="26">
        <v>17</v>
      </c>
      <c r="BJ681" s="26">
        <v>25</v>
      </c>
      <c r="BK681" s="26">
        <v>25</v>
      </c>
      <c r="BL681" s="26">
        <v>27</v>
      </c>
      <c r="BM681" s="26">
        <v>25</v>
      </c>
      <c r="BN681" s="26">
        <v>30</v>
      </c>
      <c r="BO681" s="26">
        <v>33</v>
      </c>
      <c r="BP681" s="26">
        <v>33</v>
      </c>
    </row>
    <row r="682" spans="1:68" s="26" customFormat="1" x14ac:dyDescent="0.25">
      <c r="A682" s="1" t="s">
        <v>64</v>
      </c>
      <c r="B682" s="8"/>
      <c r="C682" s="8"/>
      <c r="D682" s="29"/>
      <c r="E682" s="8"/>
      <c r="F682" s="8"/>
      <c r="G682" s="8"/>
      <c r="H682" s="8"/>
      <c r="I682" s="8"/>
      <c r="J682" s="29"/>
      <c r="K682" s="8"/>
      <c r="L682" s="8"/>
      <c r="M682" s="8"/>
      <c r="N682" s="8"/>
      <c r="O682" s="8"/>
      <c r="P682" s="29"/>
      <c r="Q682" s="8"/>
      <c r="R682" s="8"/>
      <c r="S682" s="29"/>
      <c r="T682" s="8"/>
      <c r="U682" s="8"/>
      <c r="V682" s="8"/>
      <c r="W682" s="29"/>
      <c r="X682" s="8"/>
      <c r="Y682" s="8"/>
      <c r="Z682" s="8"/>
      <c r="AA682" s="8"/>
      <c r="AB682" s="8"/>
      <c r="AC682" s="8"/>
      <c r="AD682" s="8"/>
      <c r="AE682" s="8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10"/>
      <c r="AW682" s="9"/>
      <c r="AX682" s="9"/>
      <c r="AY682" s="9"/>
      <c r="AZ682" s="9"/>
      <c r="BA682" s="9"/>
      <c r="BB682" s="9"/>
      <c r="BC682" s="9"/>
      <c r="BD682" s="10"/>
      <c r="BE682" s="10"/>
      <c r="BF682" s="10"/>
    </row>
    <row r="683" spans="1:68" s="26" customFormat="1" x14ac:dyDescent="0.25">
      <c r="A683" s="1" t="s">
        <v>60</v>
      </c>
      <c r="B683" s="8"/>
      <c r="C683" s="8"/>
      <c r="D683" s="29"/>
      <c r="E683" s="8"/>
      <c r="F683" s="8"/>
      <c r="G683" s="8"/>
      <c r="H683" s="8"/>
      <c r="I683" s="8"/>
      <c r="J683" s="29"/>
      <c r="K683" s="8"/>
      <c r="L683" s="8"/>
      <c r="M683" s="8"/>
      <c r="N683" s="8"/>
      <c r="O683" s="8"/>
      <c r="P683" s="29"/>
      <c r="Q683" s="8"/>
      <c r="R683" s="8"/>
      <c r="S683" s="29"/>
      <c r="T683" s="8"/>
      <c r="U683" s="8"/>
      <c r="V683" s="8"/>
      <c r="W683" s="29"/>
      <c r="X683" s="8"/>
      <c r="Y683" s="8"/>
      <c r="Z683" s="8"/>
      <c r="AA683" s="8"/>
      <c r="AB683" s="8"/>
      <c r="AC683" s="8"/>
      <c r="AD683" s="8"/>
      <c r="AE683" s="8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10"/>
      <c r="AW683" s="9"/>
      <c r="AX683" s="9"/>
      <c r="AY683" s="9"/>
      <c r="AZ683" s="9"/>
      <c r="BA683" s="9"/>
      <c r="BB683" s="9"/>
      <c r="BC683" s="9"/>
      <c r="BD683" s="10"/>
      <c r="BE683" s="10"/>
      <c r="BF683" s="10"/>
    </row>
    <row r="684" spans="1:68" s="29" customFormat="1" x14ac:dyDescent="0.25">
      <c r="A684" s="6" t="s">
        <v>68</v>
      </c>
      <c r="B684" s="38"/>
      <c r="C684" s="38"/>
      <c r="D684" s="36"/>
      <c r="E684" s="38"/>
      <c r="F684" s="38"/>
      <c r="G684" s="38"/>
      <c r="H684" s="38"/>
      <c r="I684" s="38"/>
      <c r="J684" s="36"/>
      <c r="K684" s="38"/>
      <c r="L684" s="38"/>
      <c r="M684" s="38"/>
      <c r="N684" s="38"/>
      <c r="O684" s="38"/>
      <c r="P684" s="36"/>
      <c r="Q684" s="38"/>
      <c r="R684" s="38"/>
      <c r="S684" s="36"/>
      <c r="T684" s="38"/>
      <c r="U684" s="38"/>
      <c r="V684" s="38"/>
      <c r="W684" s="36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>
        <f t="shared" ref="BC684:BN684" si="115">SUM(BC681:BC683)</f>
        <v>2</v>
      </c>
      <c r="BD684" s="38">
        <f t="shared" si="115"/>
        <v>6</v>
      </c>
      <c r="BE684" s="38">
        <f t="shared" si="115"/>
        <v>9</v>
      </c>
      <c r="BF684" s="38">
        <f t="shared" si="115"/>
        <v>11</v>
      </c>
      <c r="BG684" s="38">
        <f t="shared" si="115"/>
        <v>12</v>
      </c>
      <c r="BH684" s="38">
        <f t="shared" si="115"/>
        <v>14</v>
      </c>
      <c r="BI684" s="38">
        <f t="shared" si="115"/>
        <v>17</v>
      </c>
      <c r="BJ684" s="38">
        <f t="shared" si="115"/>
        <v>25</v>
      </c>
      <c r="BK684" s="38">
        <f t="shared" si="115"/>
        <v>25</v>
      </c>
      <c r="BL684" s="35">
        <v>27</v>
      </c>
      <c r="BM684" s="38">
        <f t="shared" si="115"/>
        <v>25</v>
      </c>
      <c r="BN684" s="38">
        <f t="shared" si="115"/>
        <v>30</v>
      </c>
      <c r="BO684" s="38">
        <v>33</v>
      </c>
      <c r="BP684" s="38">
        <v>33</v>
      </c>
    </row>
    <row r="685" spans="1:68" s="26" customFormat="1" x14ac:dyDescent="0.25">
      <c r="A685" s="8" t="s">
        <v>303</v>
      </c>
      <c r="B685" s="8"/>
      <c r="C685" s="8"/>
      <c r="D685" s="29"/>
      <c r="E685" s="8"/>
      <c r="F685" s="8"/>
      <c r="G685" s="8"/>
      <c r="H685" s="8"/>
      <c r="I685" s="8"/>
      <c r="J685" s="29"/>
      <c r="K685" s="8"/>
      <c r="L685" s="8"/>
      <c r="M685" s="8"/>
      <c r="N685" s="8"/>
      <c r="O685" s="8"/>
      <c r="P685" s="29"/>
      <c r="Q685" s="8"/>
      <c r="R685" s="8"/>
      <c r="S685" s="29"/>
      <c r="T685" s="8"/>
      <c r="U685" s="8"/>
      <c r="V685" s="8"/>
      <c r="W685" s="29"/>
      <c r="X685" s="8"/>
      <c r="Y685" s="8"/>
      <c r="Z685" s="8"/>
      <c r="AA685" s="8"/>
      <c r="AB685" s="8"/>
      <c r="AC685" s="8"/>
      <c r="AD685" s="8"/>
      <c r="AE685" s="8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10"/>
      <c r="AW685" s="9"/>
      <c r="AX685" s="9"/>
      <c r="AY685" s="9"/>
      <c r="AZ685" s="9"/>
      <c r="BA685" s="9"/>
      <c r="BB685" s="9"/>
      <c r="BC685" s="9"/>
      <c r="BD685" s="10"/>
      <c r="BE685" s="10"/>
      <c r="BF685" s="10"/>
    </row>
    <row r="686" spans="1:68" s="26" customFormat="1" x14ac:dyDescent="0.25">
      <c r="A686" s="1" t="s">
        <v>67</v>
      </c>
      <c r="B686" s="8"/>
      <c r="C686" s="8"/>
      <c r="D686" s="29"/>
      <c r="E686" s="8"/>
      <c r="F686" s="8"/>
      <c r="G686" s="8"/>
      <c r="H686" s="9"/>
      <c r="I686" s="10"/>
      <c r="J686" s="10"/>
      <c r="K686" s="10"/>
      <c r="L686" s="10"/>
      <c r="M686" s="10">
        <v>1</v>
      </c>
      <c r="N686" s="10">
        <v>1</v>
      </c>
      <c r="O686" s="10">
        <v>1</v>
      </c>
      <c r="P686" s="10">
        <v>1</v>
      </c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1"/>
      <c r="AG686" s="11"/>
      <c r="AH686" s="11"/>
      <c r="AI686" s="11"/>
      <c r="AJ686" s="11"/>
      <c r="AK686" s="11"/>
      <c r="AL686" s="11"/>
      <c r="AM686" s="11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10"/>
      <c r="BE686" s="10"/>
      <c r="BF686" s="10"/>
    </row>
    <row r="687" spans="1:68" s="26" customFormat="1" x14ac:dyDescent="0.25">
      <c r="A687" s="1" t="s">
        <v>64</v>
      </c>
      <c r="B687" s="8"/>
      <c r="C687" s="8"/>
      <c r="D687" s="29"/>
      <c r="E687" s="8"/>
      <c r="F687" s="8"/>
      <c r="G687" s="8"/>
      <c r="H687" s="9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1"/>
      <c r="AG687" s="11"/>
      <c r="AH687" s="11"/>
      <c r="AI687" s="11"/>
      <c r="AJ687" s="11"/>
      <c r="AK687" s="11"/>
      <c r="AL687" s="11"/>
      <c r="AM687" s="11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10"/>
      <c r="BE687" s="10"/>
      <c r="BF687" s="10"/>
    </row>
    <row r="688" spans="1:68" s="26" customFormat="1" x14ac:dyDescent="0.25">
      <c r="A688" s="1" t="s">
        <v>60</v>
      </c>
      <c r="B688" s="8"/>
      <c r="C688" s="8"/>
      <c r="D688" s="29"/>
      <c r="E688" s="8"/>
      <c r="F688" s="8"/>
      <c r="G688" s="8"/>
      <c r="H688" s="9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1"/>
      <c r="AG688" s="11"/>
      <c r="AH688" s="11"/>
      <c r="AI688" s="11"/>
      <c r="AJ688" s="11"/>
      <c r="AK688" s="11"/>
      <c r="AL688" s="11"/>
      <c r="AM688" s="11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10"/>
      <c r="BE688" s="10"/>
      <c r="BF688" s="10"/>
    </row>
    <row r="689" spans="1:68" s="29" customFormat="1" x14ac:dyDescent="0.25">
      <c r="A689" s="6" t="s">
        <v>68</v>
      </c>
      <c r="B689" s="38"/>
      <c r="C689" s="38"/>
      <c r="D689" s="36"/>
      <c r="E689" s="38"/>
      <c r="F689" s="38"/>
      <c r="G689" s="38"/>
      <c r="H689" s="38"/>
      <c r="I689" s="38"/>
      <c r="J689" s="36"/>
      <c r="K689" s="38"/>
      <c r="L689" s="38"/>
      <c r="M689" s="38">
        <f>SUM(M686:M688)</f>
        <v>1</v>
      </c>
      <c r="N689" s="38">
        <f>SUM(N686:N688)</f>
        <v>1</v>
      </c>
      <c r="O689" s="38">
        <f>SUM(O686:O688)</f>
        <v>1</v>
      </c>
      <c r="P689" s="36">
        <f>SUM(P686:P688)</f>
        <v>1</v>
      </c>
      <c r="Q689" s="38"/>
      <c r="R689" s="38"/>
      <c r="S689" s="36"/>
      <c r="T689" s="38"/>
      <c r="U689" s="38"/>
      <c r="V689" s="38"/>
      <c r="W689" s="36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68"/>
      <c r="BE689" s="68"/>
      <c r="BF689" s="68"/>
    </row>
    <row r="690" spans="1:68" s="26" customFormat="1" x14ac:dyDescent="0.25">
      <c r="A690" s="29" t="s">
        <v>121</v>
      </c>
      <c r="B690" s="8"/>
      <c r="C690" s="8"/>
      <c r="D690" s="29"/>
      <c r="E690" s="8"/>
      <c r="F690" s="8"/>
      <c r="G690" s="8"/>
      <c r="H690" s="9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1"/>
      <c r="AG690" s="11"/>
      <c r="AH690" s="11"/>
      <c r="AI690" s="11"/>
      <c r="AJ690" s="11"/>
      <c r="AK690" s="11"/>
      <c r="AL690" s="11"/>
      <c r="AM690" s="11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10"/>
      <c r="BE690" s="10"/>
      <c r="BF690" s="10"/>
    </row>
    <row r="691" spans="1:68" s="26" customFormat="1" x14ac:dyDescent="0.25">
      <c r="A691" s="1" t="s">
        <v>67</v>
      </c>
      <c r="B691" s="8"/>
      <c r="C691" s="8"/>
      <c r="D691" s="29"/>
      <c r="E691" s="8"/>
      <c r="F691" s="8"/>
      <c r="G691" s="8"/>
      <c r="H691" s="8"/>
      <c r="I691" s="8"/>
      <c r="J691" s="29"/>
      <c r="K691" s="8"/>
      <c r="L691" s="8"/>
      <c r="M691" s="8"/>
      <c r="N691" s="8"/>
      <c r="O691" s="8"/>
      <c r="P691" s="29"/>
      <c r="Q691" s="8"/>
      <c r="R691" s="8"/>
      <c r="S691" s="29"/>
      <c r="T691" s="8"/>
      <c r="U691" s="8"/>
      <c r="V691" s="8"/>
      <c r="W691" s="29"/>
      <c r="X691" s="8"/>
      <c r="Y691" s="8"/>
      <c r="Z691" s="10"/>
      <c r="AA691" s="10">
        <v>11</v>
      </c>
      <c r="AB691" s="10">
        <v>11</v>
      </c>
      <c r="AC691" s="10">
        <v>12</v>
      </c>
      <c r="AD691" s="10">
        <v>12</v>
      </c>
      <c r="AE691" s="10">
        <v>12</v>
      </c>
      <c r="AF691" s="10"/>
      <c r="AG691" s="10"/>
      <c r="AH691" s="10"/>
      <c r="AI691" s="10"/>
      <c r="AJ691" s="10"/>
      <c r="AK691" s="10"/>
      <c r="AL691" s="10"/>
      <c r="AM691" s="9"/>
      <c r="AN691" s="9"/>
      <c r="AO691" s="9"/>
      <c r="AP691" s="9"/>
      <c r="AQ691" s="9"/>
      <c r="AR691" s="9"/>
      <c r="AS691" s="9"/>
      <c r="AT691" s="9"/>
      <c r="AU691" s="9"/>
      <c r="AV691" s="10"/>
      <c r="AW691" s="9">
        <v>2</v>
      </c>
      <c r="AX691" s="9">
        <v>2</v>
      </c>
      <c r="AY691" s="9"/>
      <c r="AZ691" s="9"/>
      <c r="BA691" s="9"/>
      <c r="BB691" s="9"/>
      <c r="BC691" s="9"/>
      <c r="BD691" s="10"/>
      <c r="BE691" s="10"/>
      <c r="BF691" s="10"/>
    </row>
    <row r="692" spans="1:68" s="26" customFormat="1" x14ac:dyDescent="0.25">
      <c r="A692" s="1" t="s">
        <v>64</v>
      </c>
      <c r="B692" s="8"/>
      <c r="C692" s="8"/>
      <c r="D692" s="29"/>
      <c r="E692" s="8"/>
      <c r="F692" s="8"/>
      <c r="G692" s="8"/>
      <c r="H692" s="8"/>
      <c r="I692" s="8"/>
      <c r="J692" s="29"/>
      <c r="K692" s="8"/>
      <c r="L692" s="8"/>
      <c r="M692" s="8"/>
      <c r="N692" s="8"/>
      <c r="O692" s="8"/>
      <c r="P692" s="29"/>
      <c r="Q692" s="8"/>
      <c r="R692" s="8"/>
      <c r="S692" s="29"/>
      <c r="T692" s="8"/>
      <c r="U692" s="8"/>
      <c r="V692" s="8"/>
      <c r="W692" s="29"/>
      <c r="X692" s="8"/>
      <c r="Y692" s="8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9"/>
      <c r="AN692" s="9"/>
      <c r="AO692" s="9"/>
      <c r="AP692" s="9"/>
      <c r="AQ692" s="9"/>
      <c r="AR692" s="9"/>
      <c r="AS692" s="9"/>
      <c r="AT692" s="9"/>
      <c r="AU692" s="9"/>
      <c r="AV692" s="10"/>
      <c r="AW692" s="9"/>
      <c r="AX692" s="9"/>
      <c r="AY692" s="9"/>
      <c r="AZ692" s="9"/>
      <c r="BA692" s="9"/>
      <c r="BB692" s="9"/>
      <c r="BC692" s="9"/>
      <c r="BD692" s="10"/>
      <c r="BE692" s="10"/>
      <c r="BF692" s="10"/>
    </row>
    <row r="693" spans="1:68" s="26" customFormat="1" x14ac:dyDescent="0.25">
      <c r="A693" s="1" t="s">
        <v>60</v>
      </c>
      <c r="B693" s="8"/>
      <c r="C693" s="8"/>
      <c r="D693" s="29"/>
      <c r="E693" s="8"/>
      <c r="F693" s="8"/>
      <c r="G693" s="8"/>
      <c r="H693" s="8"/>
      <c r="I693" s="8"/>
      <c r="J693" s="29"/>
      <c r="K693" s="8"/>
      <c r="L693" s="8"/>
      <c r="M693" s="8"/>
      <c r="N693" s="8"/>
      <c r="O693" s="8"/>
      <c r="P693" s="29"/>
      <c r="Q693" s="8"/>
      <c r="R693" s="8"/>
      <c r="S693" s="29"/>
      <c r="T693" s="8"/>
      <c r="U693" s="8"/>
      <c r="V693" s="8"/>
      <c r="W693" s="29"/>
      <c r="X693" s="8"/>
      <c r="Y693" s="8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9"/>
      <c r="AN693" s="9"/>
      <c r="AO693" s="9"/>
      <c r="AP693" s="9"/>
      <c r="AQ693" s="9"/>
      <c r="AR693" s="9"/>
      <c r="AS693" s="9"/>
      <c r="AT693" s="9"/>
      <c r="AU693" s="9"/>
      <c r="AV693" s="10"/>
      <c r="AW693" s="9"/>
      <c r="AX693" s="9"/>
      <c r="AY693" s="9"/>
      <c r="AZ693" s="9"/>
      <c r="BA693" s="9"/>
      <c r="BB693" s="9"/>
      <c r="BC693" s="9"/>
      <c r="BD693" s="10"/>
      <c r="BE693" s="10"/>
      <c r="BF693" s="10"/>
    </row>
    <row r="694" spans="1:68" s="29" customFormat="1" x14ac:dyDescent="0.25">
      <c r="A694" s="6" t="s">
        <v>68</v>
      </c>
      <c r="B694" s="38"/>
      <c r="C694" s="38"/>
      <c r="D694" s="36"/>
      <c r="E694" s="38"/>
      <c r="F694" s="38"/>
      <c r="G694" s="38"/>
      <c r="H694" s="38"/>
      <c r="I694" s="38"/>
      <c r="J694" s="36"/>
      <c r="K694" s="38"/>
      <c r="L694" s="38"/>
      <c r="M694" s="38"/>
      <c r="N694" s="38"/>
      <c r="O694" s="38"/>
      <c r="P694" s="36"/>
      <c r="Q694" s="38"/>
      <c r="R694" s="38"/>
      <c r="S694" s="36"/>
      <c r="T694" s="38"/>
      <c r="U694" s="38"/>
      <c r="V694" s="38"/>
      <c r="W694" s="36"/>
      <c r="X694" s="38"/>
      <c r="Y694" s="38"/>
      <c r="Z694" s="38"/>
      <c r="AA694" s="38">
        <f>SUM(AA691:AA693)</f>
        <v>11</v>
      </c>
      <c r="AB694" s="38">
        <f>SUM(AB691:AB693)</f>
        <v>11</v>
      </c>
      <c r="AC694" s="38">
        <f>SUM(AC691:AC693)</f>
        <v>12</v>
      </c>
      <c r="AD694" s="38">
        <f>SUM(AD691:AD693)</f>
        <v>12</v>
      </c>
      <c r="AE694" s="38">
        <f>SUM(AE691:AE693)</f>
        <v>12</v>
      </c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>
        <f>SUM(AW691:AW693)</f>
        <v>2</v>
      </c>
      <c r="AX694" s="38">
        <f>SUM(AX691:AX693)</f>
        <v>2</v>
      </c>
      <c r="AY694" s="38"/>
      <c r="AZ694" s="38"/>
      <c r="BA694" s="38"/>
      <c r="BB694" s="38"/>
      <c r="BC694" s="38"/>
      <c r="BD694" s="68"/>
      <c r="BE694" s="68"/>
      <c r="BF694" s="68"/>
    </row>
    <row r="695" spans="1:68" s="26" customFormat="1" x14ac:dyDescent="0.25">
      <c r="A695" s="8" t="s">
        <v>116</v>
      </c>
      <c r="B695" s="8"/>
      <c r="C695" s="8"/>
      <c r="D695" s="29"/>
      <c r="E695" s="8"/>
      <c r="F695" s="8"/>
      <c r="G695" s="8"/>
      <c r="H695" s="8"/>
      <c r="I695" s="8"/>
      <c r="J695" s="29"/>
      <c r="K695" s="8"/>
      <c r="L695" s="8"/>
      <c r="M695" s="8"/>
      <c r="N695" s="8"/>
      <c r="O695" s="8"/>
      <c r="P695" s="29"/>
      <c r="Q695" s="8"/>
      <c r="R695" s="8"/>
      <c r="S695" s="29"/>
      <c r="T695" s="8"/>
      <c r="U695" s="8"/>
      <c r="V695" s="8"/>
      <c r="W695" s="29"/>
      <c r="X695" s="8"/>
      <c r="Y695" s="8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9"/>
      <c r="AN695" s="9"/>
      <c r="AO695" s="9"/>
      <c r="AP695" s="9"/>
      <c r="AQ695" s="9"/>
      <c r="AR695" s="9"/>
      <c r="AS695" s="9"/>
      <c r="AT695" s="9"/>
      <c r="AU695" s="9"/>
      <c r="AV695" s="10"/>
      <c r="AW695" s="9"/>
      <c r="AX695" s="9"/>
      <c r="AY695" s="9"/>
      <c r="AZ695" s="9"/>
      <c r="BA695" s="9"/>
      <c r="BB695" s="9"/>
      <c r="BC695" s="9"/>
      <c r="BD695" s="10"/>
      <c r="BE695" s="10"/>
      <c r="BF695" s="10"/>
    </row>
    <row r="696" spans="1:68" s="26" customFormat="1" x14ac:dyDescent="0.25">
      <c r="A696" s="1" t="s">
        <v>67</v>
      </c>
      <c r="B696" s="8"/>
      <c r="C696" s="8"/>
      <c r="D696" s="29"/>
      <c r="E696" s="8"/>
      <c r="F696" s="8"/>
      <c r="G696" s="8"/>
      <c r="H696" s="8"/>
      <c r="I696" s="8"/>
      <c r="J696" s="29"/>
      <c r="K696" s="8"/>
      <c r="L696" s="8"/>
      <c r="M696" s="8"/>
      <c r="N696" s="8"/>
      <c r="O696" s="8"/>
      <c r="P696" s="29"/>
      <c r="Q696" s="8"/>
      <c r="R696" s="8"/>
      <c r="S696" s="29"/>
      <c r="T696" s="8"/>
      <c r="U696" s="8"/>
      <c r="V696" s="8"/>
      <c r="W696" s="29"/>
      <c r="X696" s="8"/>
      <c r="Y696" s="8"/>
      <c r="Z696" s="8"/>
      <c r="AA696" s="8"/>
      <c r="AB696" s="8"/>
      <c r="AC696" s="8"/>
      <c r="AD696" s="8"/>
      <c r="AE696" s="8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10"/>
      <c r="AW696" s="9"/>
      <c r="AX696" s="9"/>
      <c r="AY696" s="9"/>
      <c r="AZ696" s="9">
        <v>1</v>
      </c>
      <c r="BA696" s="9">
        <v>1</v>
      </c>
      <c r="BB696" s="9">
        <v>1</v>
      </c>
      <c r="BC696" s="9">
        <v>1</v>
      </c>
      <c r="BD696" s="10"/>
      <c r="BE696" s="10"/>
      <c r="BF696" s="10"/>
    </row>
    <row r="697" spans="1:68" s="26" customFormat="1" x14ac:dyDescent="0.25">
      <c r="A697" s="1" t="s">
        <v>64</v>
      </c>
      <c r="B697" s="8"/>
      <c r="C697" s="8"/>
      <c r="D697" s="29"/>
      <c r="E697" s="8"/>
      <c r="F697" s="8"/>
      <c r="G697" s="8"/>
      <c r="H697" s="8"/>
      <c r="I697" s="8"/>
      <c r="J697" s="29"/>
      <c r="K697" s="8"/>
      <c r="L697" s="8"/>
      <c r="M697" s="8"/>
      <c r="N697" s="8"/>
      <c r="O697" s="8"/>
      <c r="P697" s="29"/>
      <c r="Q697" s="8"/>
      <c r="R697" s="8"/>
      <c r="S697" s="29"/>
      <c r="T697" s="8"/>
      <c r="U697" s="8"/>
      <c r="V697" s="8"/>
      <c r="W697" s="29"/>
      <c r="X697" s="8"/>
      <c r="Y697" s="8"/>
      <c r="Z697" s="8"/>
      <c r="AA697" s="8"/>
      <c r="AB697" s="8"/>
      <c r="AC697" s="8"/>
      <c r="AD697" s="8"/>
      <c r="AE697" s="8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10"/>
      <c r="AW697" s="9"/>
      <c r="AX697" s="9"/>
      <c r="AY697" s="9"/>
      <c r="AZ697" s="9"/>
      <c r="BA697" s="9"/>
      <c r="BB697" s="9"/>
      <c r="BC697" s="9"/>
      <c r="BD697" s="10"/>
      <c r="BE697" s="10"/>
      <c r="BF697" s="10"/>
    </row>
    <row r="698" spans="1:68" s="26" customFormat="1" x14ac:dyDescent="0.25">
      <c r="A698" s="1" t="s">
        <v>60</v>
      </c>
      <c r="B698" s="8"/>
      <c r="C698" s="8"/>
      <c r="D698" s="29"/>
      <c r="E698" s="8"/>
      <c r="F698" s="8"/>
      <c r="G698" s="8"/>
      <c r="H698" s="8"/>
      <c r="I698" s="8"/>
      <c r="J698" s="29"/>
      <c r="K698" s="8"/>
      <c r="L698" s="8"/>
      <c r="M698" s="8"/>
      <c r="N698" s="8"/>
      <c r="O698" s="8"/>
      <c r="P698" s="29"/>
      <c r="Q698" s="8"/>
      <c r="R698" s="8"/>
      <c r="S698" s="29"/>
      <c r="T698" s="8"/>
      <c r="U698" s="8"/>
      <c r="V698" s="8"/>
      <c r="W698" s="29"/>
      <c r="X698" s="8"/>
      <c r="Y698" s="8"/>
      <c r="Z698" s="8"/>
      <c r="AA698" s="8"/>
      <c r="AB698" s="8"/>
      <c r="AC698" s="8"/>
      <c r="AD698" s="8"/>
      <c r="AE698" s="8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10"/>
      <c r="AW698" s="9"/>
      <c r="AX698" s="9"/>
      <c r="AY698" s="9"/>
      <c r="AZ698" s="9"/>
      <c r="BA698" s="9"/>
      <c r="BB698" s="9"/>
      <c r="BC698" s="9"/>
      <c r="BD698" s="10"/>
      <c r="BE698" s="10"/>
      <c r="BF698" s="10"/>
      <c r="BO698" s="26">
        <v>1</v>
      </c>
      <c r="BP698" s="26">
        <v>1</v>
      </c>
    </row>
    <row r="699" spans="1:68" s="29" customFormat="1" x14ac:dyDescent="0.25">
      <c r="A699" s="6" t="s">
        <v>68</v>
      </c>
      <c r="B699" s="38"/>
      <c r="C699" s="38"/>
      <c r="D699" s="36"/>
      <c r="E699" s="38"/>
      <c r="F699" s="38"/>
      <c r="G699" s="38"/>
      <c r="H699" s="38"/>
      <c r="I699" s="38"/>
      <c r="J699" s="36"/>
      <c r="K699" s="38"/>
      <c r="L699" s="38"/>
      <c r="M699" s="38"/>
      <c r="N699" s="38"/>
      <c r="O699" s="38"/>
      <c r="P699" s="36"/>
      <c r="Q699" s="38"/>
      <c r="R699" s="38"/>
      <c r="S699" s="36"/>
      <c r="T699" s="38"/>
      <c r="U699" s="38"/>
      <c r="V699" s="38"/>
      <c r="W699" s="36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>
        <f>SUM(AZ696:AZ698)</f>
        <v>1</v>
      </c>
      <c r="BA699" s="38">
        <f>SUM(BA696:BA698)</f>
        <v>1</v>
      </c>
      <c r="BB699" s="38">
        <f>SUM(BB696:BB698)</f>
        <v>1</v>
      </c>
      <c r="BC699" s="38">
        <f>SUM(BC696:BC698)</f>
        <v>1</v>
      </c>
      <c r="BD699" s="68"/>
      <c r="BE699" s="68"/>
      <c r="BF699" s="68"/>
      <c r="BO699" s="35">
        <v>1</v>
      </c>
      <c r="BP699" s="35">
        <v>1</v>
      </c>
    </row>
    <row r="700" spans="1:68" s="26" customFormat="1" x14ac:dyDescent="0.25">
      <c r="A700" s="8" t="s">
        <v>59</v>
      </c>
      <c r="B700" s="8"/>
      <c r="C700" s="8"/>
      <c r="D700" s="29"/>
      <c r="E700" s="8"/>
      <c r="F700" s="8"/>
      <c r="G700" s="8"/>
      <c r="H700" s="8"/>
      <c r="I700" s="8"/>
      <c r="J700" s="29"/>
      <c r="K700" s="8"/>
      <c r="L700" s="8"/>
      <c r="M700" s="8"/>
      <c r="N700" s="8"/>
      <c r="O700" s="8"/>
      <c r="P700" s="29"/>
      <c r="Q700" s="8"/>
      <c r="R700" s="8"/>
      <c r="S700" s="29"/>
      <c r="T700" s="8"/>
      <c r="U700" s="8"/>
      <c r="V700" s="8"/>
      <c r="W700" s="29"/>
      <c r="X700" s="8"/>
      <c r="Y700" s="8"/>
      <c r="Z700" s="8"/>
      <c r="AA700" s="8"/>
      <c r="AB700" s="8"/>
      <c r="AC700" s="8"/>
      <c r="AD700" s="8"/>
      <c r="AE700" s="8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10"/>
      <c r="AW700" s="9"/>
      <c r="AX700" s="9"/>
      <c r="AY700" s="9"/>
      <c r="AZ700" s="9"/>
      <c r="BA700" s="9"/>
      <c r="BB700" s="9"/>
      <c r="BC700" s="9"/>
      <c r="BD700" s="10"/>
      <c r="BE700" s="10"/>
      <c r="BF700" s="10"/>
    </row>
    <row r="701" spans="1:68" s="26" customFormat="1" x14ac:dyDescent="0.25">
      <c r="A701" s="1" t="s">
        <v>67</v>
      </c>
      <c r="B701" s="8"/>
      <c r="C701" s="8"/>
      <c r="D701" s="29"/>
      <c r="E701" s="8"/>
      <c r="F701" s="8"/>
      <c r="G701" s="8"/>
      <c r="H701" s="8"/>
      <c r="I701" s="8"/>
      <c r="J701" s="29"/>
      <c r="K701" s="8"/>
      <c r="L701" s="8"/>
      <c r="M701" s="8"/>
      <c r="N701" s="8"/>
      <c r="O701" s="8"/>
      <c r="P701" s="29"/>
      <c r="Q701" s="8"/>
      <c r="R701" s="8"/>
      <c r="S701" s="29"/>
      <c r="T701" s="8"/>
      <c r="U701" s="8"/>
      <c r="V701" s="8"/>
      <c r="W701" s="29"/>
      <c r="X701" s="8"/>
      <c r="Y701" s="8"/>
      <c r="Z701" s="8"/>
      <c r="AA701" s="8"/>
      <c r="AB701" s="8"/>
      <c r="AC701" s="8"/>
      <c r="AD701" s="8"/>
      <c r="AE701" s="8"/>
      <c r="AF701" s="9"/>
      <c r="AG701" s="9"/>
      <c r="AH701" s="9">
        <v>4</v>
      </c>
      <c r="AI701" s="9">
        <v>7</v>
      </c>
      <c r="AJ701" s="9">
        <v>9</v>
      </c>
      <c r="AK701" s="9">
        <v>13</v>
      </c>
      <c r="AL701" s="9">
        <v>20</v>
      </c>
      <c r="AM701" s="9">
        <v>22</v>
      </c>
      <c r="AN701" s="9"/>
      <c r="AO701" s="9"/>
      <c r="AP701" s="9"/>
      <c r="AQ701" s="9"/>
      <c r="AR701" s="9"/>
      <c r="AS701" s="9"/>
      <c r="AT701" s="9"/>
      <c r="AU701" s="9"/>
      <c r="AV701" s="10"/>
      <c r="AW701" s="9"/>
      <c r="AX701" s="9"/>
      <c r="AY701" s="9"/>
      <c r="AZ701" s="9"/>
      <c r="BA701" s="9"/>
      <c r="BB701" s="9"/>
      <c r="BC701" s="9"/>
      <c r="BD701" s="10"/>
      <c r="BE701" s="10"/>
      <c r="BF701" s="10"/>
    </row>
    <row r="702" spans="1:68" s="26" customFormat="1" x14ac:dyDescent="0.25">
      <c r="A702" s="1" t="s">
        <v>64</v>
      </c>
      <c r="B702" s="8"/>
      <c r="C702" s="8"/>
      <c r="D702" s="29"/>
      <c r="E702" s="8"/>
      <c r="F702" s="8"/>
      <c r="G702" s="8"/>
      <c r="H702" s="8"/>
      <c r="I702" s="8"/>
      <c r="J702" s="29"/>
      <c r="K702" s="8"/>
      <c r="L702" s="8"/>
      <c r="M702" s="8"/>
      <c r="N702" s="8"/>
      <c r="O702" s="8"/>
      <c r="P702" s="29"/>
      <c r="Q702" s="8"/>
      <c r="R702" s="8"/>
      <c r="S702" s="29"/>
      <c r="T702" s="8"/>
      <c r="U702" s="8"/>
      <c r="V702" s="8"/>
      <c r="W702" s="29"/>
      <c r="X702" s="8"/>
      <c r="Y702" s="8"/>
      <c r="Z702" s="8"/>
      <c r="AA702" s="8"/>
      <c r="AB702" s="8"/>
      <c r="AC702" s="8"/>
      <c r="AD702" s="8"/>
      <c r="AE702" s="8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10"/>
      <c r="AW702" s="9"/>
      <c r="AX702" s="9"/>
      <c r="AY702" s="9"/>
      <c r="AZ702" s="9"/>
      <c r="BA702" s="9"/>
      <c r="BB702" s="9"/>
      <c r="BC702" s="9"/>
      <c r="BD702" s="10"/>
      <c r="BE702" s="10"/>
      <c r="BF702" s="10"/>
    </row>
    <row r="703" spans="1:68" s="26" customFormat="1" x14ac:dyDescent="0.25">
      <c r="A703" s="1" t="s">
        <v>60</v>
      </c>
      <c r="B703" s="8"/>
      <c r="C703" s="8"/>
      <c r="D703" s="29"/>
      <c r="E703" s="8"/>
      <c r="F703" s="8"/>
      <c r="G703" s="8"/>
      <c r="H703" s="8"/>
      <c r="I703" s="8"/>
      <c r="J703" s="29"/>
      <c r="K703" s="8"/>
      <c r="L703" s="8"/>
      <c r="M703" s="8"/>
      <c r="N703" s="8"/>
      <c r="O703" s="8"/>
      <c r="P703" s="29"/>
      <c r="Q703" s="8"/>
      <c r="R703" s="8"/>
      <c r="S703" s="29"/>
      <c r="T703" s="8"/>
      <c r="U703" s="8"/>
      <c r="V703" s="8"/>
      <c r="W703" s="29"/>
      <c r="X703" s="8"/>
      <c r="Y703" s="8"/>
      <c r="Z703" s="8"/>
      <c r="AA703" s="8"/>
      <c r="AB703" s="8"/>
      <c r="AC703" s="8"/>
      <c r="AD703" s="8"/>
      <c r="AE703" s="8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10"/>
      <c r="AW703" s="9"/>
      <c r="AX703" s="9"/>
      <c r="AY703" s="9"/>
      <c r="AZ703" s="9"/>
      <c r="BA703" s="9"/>
      <c r="BB703" s="9"/>
      <c r="BC703" s="9"/>
      <c r="BD703" s="10"/>
      <c r="BE703" s="10"/>
      <c r="BF703" s="10"/>
    </row>
    <row r="704" spans="1:68" s="29" customFormat="1" x14ac:dyDescent="0.25">
      <c r="A704" s="6" t="s">
        <v>68</v>
      </c>
      <c r="B704" s="38"/>
      <c r="C704" s="38"/>
      <c r="D704" s="36"/>
      <c r="E704" s="38"/>
      <c r="F704" s="38"/>
      <c r="G704" s="38"/>
      <c r="H704" s="38"/>
      <c r="I704" s="38"/>
      <c r="J704" s="36"/>
      <c r="K704" s="38"/>
      <c r="L704" s="38"/>
      <c r="M704" s="38"/>
      <c r="N704" s="38"/>
      <c r="O704" s="38"/>
      <c r="P704" s="36"/>
      <c r="Q704" s="38"/>
      <c r="R704" s="38"/>
      <c r="S704" s="36"/>
      <c r="T704" s="38"/>
      <c r="U704" s="38"/>
      <c r="V704" s="38"/>
      <c r="W704" s="36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>
        <f t="shared" ref="AH704:AM704" si="116">SUM(AH701:AH703)</f>
        <v>4</v>
      </c>
      <c r="AI704" s="38">
        <f t="shared" si="116"/>
        <v>7</v>
      </c>
      <c r="AJ704" s="38">
        <f t="shared" si="116"/>
        <v>9</v>
      </c>
      <c r="AK704" s="38">
        <f t="shared" si="116"/>
        <v>13</v>
      </c>
      <c r="AL704" s="38">
        <f t="shared" si="116"/>
        <v>20</v>
      </c>
      <c r="AM704" s="38">
        <f t="shared" si="116"/>
        <v>22</v>
      </c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68"/>
      <c r="BE704" s="68"/>
      <c r="BF704" s="68"/>
    </row>
    <row r="705" spans="1:68" s="26" customFormat="1" x14ac:dyDescent="0.25">
      <c r="A705" s="8" t="s">
        <v>123</v>
      </c>
      <c r="B705" s="8"/>
      <c r="C705" s="8"/>
      <c r="D705" s="29"/>
      <c r="E705" s="8"/>
      <c r="F705" s="8"/>
      <c r="G705" s="8"/>
      <c r="H705" s="8"/>
      <c r="I705" s="8"/>
      <c r="J705" s="29"/>
      <c r="K705" s="8"/>
      <c r="L705" s="8"/>
      <c r="M705" s="8"/>
      <c r="N705" s="8"/>
      <c r="O705" s="8"/>
      <c r="P705" s="29"/>
      <c r="Q705" s="8"/>
      <c r="R705" s="8"/>
      <c r="S705" s="29"/>
      <c r="T705" s="8"/>
      <c r="U705" s="8"/>
      <c r="V705" s="8"/>
      <c r="W705" s="29"/>
      <c r="X705" s="8"/>
      <c r="Y705" s="8"/>
      <c r="Z705" s="8"/>
      <c r="AA705" s="8"/>
      <c r="AB705" s="8"/>
      <c r="AC705" s="8"/>
      <c r="AD705" s="8"/>
      <c r="AE705" s="8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10"/>
      <c r="AW705" s="9"/>
      <c r="AX705" s="9"/>
      <c r="AY705" s="9"/>
      <c r="AZ705" s="9"/>
      <c r="BA705" s="9"/>
      <c r="BB705" s="9"/>
      <c r="BC705" s="9"/>
      <c r="BD705" s="10"/>
      <c r="BE705" s="10"/>
      <c r="BF705" s="10"/>
    </row>
    <row r="706" spans="1:68" s="26" customFormat="1" x14ac:dyDescent="0.25">
      <c r="A706" s="1" t="s">
        <v>67</v>
      </c>
      <c r="B706" s="8"/>
      <c r="C706" s="8"/>
      <c r="D706" s="29"/>
      <c r="E706" s="8"/>
      <c r="F706" s="8"/>
      <c r="G706" s="8"/>
      <c r="H706" s="8"/>
      <c r="I706" s="8"/>
      <c r="J706" s="29"/>
      <c r="K706" s="8"/>
      <c r="L706" s="8"/>
      <c r="M706" s="8"/>
      <c r="N706" s="8"/>
      <c r="O706" s="8"/>
      <c r="P706" s="29"/>
      <c r="Q706" s="8"/>
      <c r="R706" s="8"/>
      <c r="S706" s="29"/>
      <c r="T706" s="8"/>
      <c r="U706" s="8"/>
      <c r="V706" s="8"/>
      <c r="W706" s="29"/>
      <c r="X706" s="8"/>
      <c r="Y706" s="8"/>
      <c r="Z706" s="8"/>
      <c r="AA706" s="8"/>
      <c r="AB706" s="8"/>
      <c r="AC706" s="8"/>
      <c r="AD706" s="8"/>
      <c r="AE706" s="8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10"/>
      <c r="AW706" s="9">
        <v>4</v>
      </c>
      <c r="AX706" s="9">
        <v>4</v>
      </c>
      <c r="AY706" s="9">
        <v>4</v>
      </c>
      <c r="AZ706" s="9">
        <v>4</v>
      </c>
      <c r="BA706" s="9">
        <v>4</v>
      </c>
      <c r="BB706" s="9">
        <v>4</v>
      </c>
      <c r="BC706" s="9">
        <v>5</v>
      </c>
      <c r="BD706" s="10"/>
      <c r="BE706" s="10"/>
      <c r="BF706" s="10"/>
      <c r="BJ706" s="26">
        <v>5</v>
      </c>
      <c r="BK706" s="26">
        <v>5</v>
      </c>
      <c r="BL706" s="26">
        <v>5</v>
      </c>
      <c r="BM706" s="26">
        <v>5</v>
      </c>
      <c r="BN706" s="26">
        <v>5</v>
      </c>
      <c r="BO706" s="26">
        <v>5</v>
      </c>
      <c r="BP706" s="26">
        <v>5</v>
      </c>
    </row>
    <row r="707" spans="1:68" s="26" customFormat="1" x14ac:dyDescent="0.25">
      <c r="A707" s="1" t="s">
        <v>64</v>
      </c>
      <c r="B707" s="8"/>
      <c r="C707" s="8"/>
      <c r="D707" s="29"/>
      <c r="E707" s="8"/>
      <c r="F707" s="8"/>
      <c r="G707" s="8"/>
      <c r="H707" s="8"/>
      <c r="I707" s="8"/>
      <c r="J707" s="29"/>
      <c r="K707" s="8"/>
      <c r="L707" s="8"/>
      <c r="M707" s="8"/>
      <c r="N707" s="8"/>
      <c r="O707" s="8"/>
      <c r="P707" s="29"/>
      <c r="Q707" s="8"/>
      <c r="R707" s="8"/>
      <c r="S707" s="29"/>
      <c r="T707" s="8"/>
      <c r="U707" s="8"/>
      <c r="V707" s="8"/>
      <c r="W707" s="29"/>
      <c r="X707" s="8"/>
      <c r="Y707" s="8"/>
      <c r="Z707" s="8"/>
      <c r="AA707" s="8"/>
      <c r="AB707" s="8"/>
      <c r="AC707" s="8"/>
      <c r="AD707" s="8"/>
      <c r="AE707" s="8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10"/>
      <c r="AW707" s="9"/>
      <c r="AX707" s="9"/>
      <c r="AY707" s="9"/>
      <c r="AZ707" s="9"/>
      <c r="BA707" s="9"/>
      <c r="BB707" s="9"/>
      <c r="BC707" s="9"/>
      <c r="BD707" s="10"/>
      <c r="BE707" s="10"/>
      <c r="BF707" s="10"/>
    </row>
    <row r="708" spans="1:68" s="26" customFormat="1" x14ac:dyDescent="0.25">
      <c r="A708" s="1" t="s">
        <v>60</v>
      </c>
      <c r="B708" s="8"/>
      <c r="C708" s="8"/>
      <c r="D708" s="29"/>
      <c r="E708" s="8"/>
      <c r="F708" s="8"/>
      <c r="G708" s="8"/>
      <c r="H708" s="8"/>
      <c r="I708" s="8"/>
      <c r="J708" s="29"/>
      <c r="K708" s="8"/>
      <c r="L708" s="8"/>
      <c r="M708" s="8"/>
      <c r="N708" s="8"/>
      <c r="O708" s="8"/>
      <c r="P708" s="29"/>
      <c r="Q708" s="8"/>
      <c r="R708" s="8"/>
      <c r="S708" s="29"/>
      <c r="T708" s="8"/>
      <c r="U708" s="8"/>
      <c r="V708" s="8"/>
      <c r="W708" s="29"/>
      <c r="X708" s="8"/>
      <c r="Y708" s="8"/>
      <c r="Z708" s="8"/>
      <c r="AA708" s="8"/>
      <c r="AB708" s="8"/>
      <c r="AC708" s="8"/>
      <c r="AD708" s="8"/>
      <c r="AE708" s="8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10"/>
      <c r="AW708" s="9"/>
      <c r="AX708" s="9"/>
      <c r="AY708" s="9"/>
      <c r="AZ708" s="9"/>
      <c r="BA708" s="9"/>
      <c r="BB708" s="9"/>
      <c r="BC708" s="9"/>
      <c r="BD708" s="10"/>
      <c r="BE708" s="10"/>
      <c r="BF708" s="10"/>
    </row>
    <row r="709" spans="1:68" s="29" customFormat="1" x14ac:dyDescent="0.25">
      <c r="A709" s="6" t="s">
        <v>68</v>
      </c>
      <c r="B709" s="38"/>
      <c r="C709" s="38"/>
      <c r="D709" s="36"/>
      <c r="E709" s="38"/>
      <c r="F709" s="38"/>
      <c r="G709" s="38"/>
      <c r="H709" s="38"/>
      <c r="I709" s="38"/>
      <c r="J709" s="36"/>
      <c r="K709" s="38"/>
      <c r="L709" s="38"/>
      <c r="M709" s="38"/>
      <c r="N709" s="38"/>
      <c r="O709" s="38"/>
      <c r="P709" s="36"/>
      <c r="Q709" s="38"/>
      <c r="R709" s="38"/>
      <c r="S709" s="36"/>
      <c r="T709" s="38"/>
      <c r="U709" s="38"/>
      <c r="V709" s="38"/>
      <c r="W709" s="36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>
        <f t="shared" ref="AW709:BC709" si="117">SUM(AW706:AW708)</f>
        <v>4</v>
      </c>
      <c r="AX709" s="38">
        <f t="shared" si="117"/>
        <v>4</v>
      </c>
      <c r="AY709" s="38">
        <f t="shared" si="117"/>
        <v>4</v>
      </c>
      <c r="AZ709" s="38">
        <f t="shared" si="117"/>
        <v>4</v>
      </c>
      <c r="BA709" s="38">
        <f t="shared" si="117"/>
        <v>4</v>
      </c>
      <c r="BB709" s="38">
        <f t="shared" si="117"/>
        <v>4</v>
      </c>
      <c r="BC709" s="38">
        <f t="shared" si="117"/>
        <v>5</v>
      </c>
      <c r="BD709" s="68"/>
      <c r="BE709" s="68"/>
      <c r="BF709" s="68"/>
      <c r="BJ709" s="78">
        <v>5</v>
      </c>
      <c r="BK709" s="78">
        <v>5</v>
      </c>
      <c r="BL709" s="78">
        <v>5</v>
      </c>
      <c r="BM709" s="78">
        <v>5</v>
      </c>
      <c r="BN709" s="78">
        <v>5</v>
      </c>
      <c r="BO709" s="78">
        <v>5</v>
      </c>
      <c r="BP709" s="78">
        <v>5</v>
      </c>
    </row>
    <row r="710" spans="1:68" s="26" customFormat="1" x14ac:dyDescent="0.25">
      <c r="A710" s="29" t="s">
        <v>122</v>
      </c>
      <c r="B710" s="8"/>
      <c r="C710" s="8"/>
      <c r="D710" s="29"/>
      <c r="E710" s="8"/>
      <c r="F710" s="8"/>
      <c r="G710" s="8"/>
      <c r="H710" s="8"/>
      <c r="I710" s="8"/>
      <c r="J710" s="29"/>
      <c r="K710" s="8"/>
      <c r="L710" s="8"/>
      <c r="M710" s="8"/>
      <c r="N710" s="8"/>
      <c r="O710" s="8"/>
      <c r="P710" s="29"/>
      <c r="Q710" s="8"/>
      <c r="R710" s="8"/>
      <c r="S710" s="29"/>
      <c r="T710" s="8"/>
      <c r="U710" s="8"/>
      <c r="V710" s="8"/>
      <c r="W710" s="29"/>
      <c r="X710" s="8"/>
      <c r="Y710" s="8"/>
      <c r="Z710" s="8"/>
      <c r="AA710" s="8"/>
      <c r="AB710" s="8"/>
      <c r="AC710" s="8"/>
      <c r="AD710" s="8"/>
      <c r="AE710" s="8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10"/>
      <c r="AW710" s="9"/>
      <c r="AX710" s="9"/>
      <c r="AY710" s="9"/>
      <c r="AZ710" s="9"/>
      <c r="BA710" s="9"/>
      <c r="BB710" s="9"/>
      <c r="BC710" s="9"/>
      <c r="BD710" s="10"/>
      <c r="BE710" s="10"/>
      <c r="BF710" s="10"/>
    </row>
    <row r="711" spans="1:68" s="26" customFormat="1" x14ac:dyDescent="0.25">
      <c r="A711" s="1" t="s">
        <v>67</v>
      </c>
      <c r="B711" s="8"/>
      <c r="C711" s="8"/>
      <c r="D711" s="29"/>
      <c r="E711" s="8"/>
      <c r="F711" s="8"/>
      <c r="G711" s="8"/>
      <c r="H711" s="8"/>
      <c r="I711" s="8"/>
      <c r="J711" s="29"/>
      <c r="K711" s="8"/>
      <c r="L711" s="8"/>
      <c r="M711" s="8"/>
      <c r="N711" s="8"/>
      <c r="O711" s="8"/>
      <c r="P711" s="29"/>
      <c r="Q711" s="8"/>
      <c r="R711" s="8"/>
      <c r="S711" s="29"/>
      <c r="T711" s="8"/>
      <c r="U711" s="8"/>
      <c r="V711" s="8"/>
      <c r="W711" s="29"/>
      <c r="X711" s="8"/>
      <c r="Y711" s="8"/>
      <c r="Z711" s="10"/>
      <c r="AA711" s="10">
        <v>20</v>
      </c>
      <c r="AB711" s="10">
        <v>19</v>
      </c>
      <c r="AC711" s="10">
        <v>17</v>
      </c>
      <c r="AD711" s="10">
        <v>16</v>
      </c>
      <c r="AE711" s="10">
        <v>16</v>
      </c>
      <c r="AF711" s="10"/>
      <c r="AG711" s="10"/>
      <c r="AH711" s="10"/>
      <c r="AI711" s="10"/>
      <c r="AJ711" s="10"/>
      <c r="AK711" s="10"/>
      <c r="AL711" s="10"/>
      <c r="AM711" s="9"/>
      <c r="AN711" s="9"/>
      <c r="AO711" s="9"/>
      <c r="AP711" s="9"/>
      <c r="AQ711" s="9"/>
      <c r="AR711" s="9"/>
      <c r="AS711" s="9"/>
      <c r="AT711" s="9">
        <v>37</v>
      </c>
      <c r="AU711" s="9">
        <v>36</v>
      </c>
      <c r="AV711" s="10">
        <v>36</v>
      </c>
      <c r="AW711" s="9">
        <v>31</v>
      </c>
      <c r="AX711" s="9">
        <v>31</v>
      </c>
      <c r="AY711" s="9">
        <v>31</v>
      </c>
      <c r="AZ711" s="9">
        <v>31</v>
      </c>
      <c r="BA711" s="9">
        <v>31</v>
      </c>
      <c r="BB711" s="9">
        <v>31</v>
      </c>
      <c r="BC711" s="9">
        <v>34</v>
      </c>
      <c r="BD711" s="10">
        <v>34</v>
      </c>
      <c r="BE711" s="10">
        <v>34</v>
      </c>
      <c r="BF711" s="10">
        <v>34</v>
      </c>
      <c r="BG711" s="26">
        <v>33</v>
      </c>
      <c r="BH711" s="26">
        <v>32</v>
      </c>
      <c r="BI711" s="26">
        <v>33</v>
      </c>
      <c r="BJ711" s="26">
        <v>27</v>
      </c>
      <c r="BK711" s="26">
        <v>27</v>
      </c>
      <c r="BL711" s="26">
        <v>27</v>
      </c>
      <c r="BM711" s="26">
        <v>27</v>
      </c>
      <c r="BN711" s="26">
        <v>27</v>
      </c>
      <c r="BO711" s="26">
        <v>27</v>
      </c>
      <c r="BP711" s="26">
        <v>27</v>
      </c>
    </row>
    <row r="712" spans="1:68" s="26" customFormat="1" x14ac:dyDescent="0.25">
      <c r="A712" s="1" t="s">
        <v>64</v>
      </c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</row>
    <row r="713" spans="1:68" s="26" customFormat="1" x14ac:dyDescent="0.25">
      <c r="A713" s="1" t="s">
        <v>60</v>
      </c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</row>
    <row r="714" spans="1:68" s="29" customFormat="1" x14ac:dyDescent="0.25">
      <c r="A714" s="6" t="s">
        <v>68</v>
      </c>
      <c r="B714" s="38"/>
      <c r="C714" s="38"/>
      <c r="D714" s="36"/>
      <c r="E714" s="38"/>
      <c r="F714" s="38"/>
      <c r="G714" s="38"/>
      <c r="H714" s="38"/>
      <c r="I714" s="38"/>
      <c r="J714" s="36"/>
      <c r="K714" s="38"/>
      <c r="L714" s="38"/>
      <c r="M714" s="38"/>
      <c r="N714" s="38"/>
      <c r="O714" s="38"/>
      <c r="P714" s="36"/>
      <c r="Q714" s="38"/>
      <c r="R714" s="38"/>
      <c r="S714" s="36"/>
      <c r="T714" s="38"/>
      <c r="U714" s="38"/>
      <c r="V714" s="38"/>
      <c r="W714" s="36"/>
      <c r="X714" s="38"/>
      <c r="Y714" s="38"/>
      <c r="Z714" s="38"/>
      <c r="AA714" s="38">
        <f>SUM(AA711:AA713)</f>
        <v>20</v>
      </c>
      <c r="AB714" s="38">
        <f>SUM(AB711:AB713)</f>
        <v>19</v>
      </c>
      <c r="AC714" s="38">
        <f>SUM(AC711:AC713)</f>
        <v>17</v>
      </c>
      <c r="AD714" s="38">
        <f>SUM(AD711:AD713)</f>
        <v>16</v>
      </c>
      <c r="AE714" s="38">
        <f>SUM(AE711:AE713)</f>
        <v>16</v>
      </c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>
        <f t="shared" ref="AT714:BO714" si="118">SUM(AT711:AT713)</f>
        <v>37</v>
      </c>
      <c r="AU714" s="38">
        <f t="shared" si="118"/>
        <v>36</v>
      </c>
      <c r="AV714" s="38">
        <f t="shared" si="118"/>
        <v>36</v>
      </c>
      <c r="AW714" s="38">
        <f t="shared" si="118"/>
        <v>31</v>
      </c>
      <c r="AX714" s="38">
        <f t="shared" si="118"/>
        <v>31</v>
      </c>
      <c r="AY714" s="38">
        <f t="shared" si="118"/>
        <v>31</v>
      </c>
      <c r="AZ714" s="38">
        <f t="shared" si="118"/>
        <v>31</v>
      </c>
      <c r="BA714" s="38">
        <f t="shared" si="118"/>
        <v>31</v>
      </c>
      <c r="BB714" s="38">
        <f t="shared" si="118"/>
        <v>31</v>
      </c>
      <c r="BC714" s="38">
        <f t="shared" si="118"/>
        <v>34</v>
      </c>
      <c r="BD714" s="38">
        <f t="shared" si="118"/>
        <v>34</v>
      </c>
      <c r="BE714" s="38">
        <f t="shared" si="118"/>
        <v>34</v>
      </c>
      <c r="BF714" s="38">
        <f t="shared" si="118"/>
        <v>34</v>
      </c>
      <c r="BG714" s="38">
        <f t="shared" si="118"/>
        <v>33</v>
      </c>
      <c r="BH714" s="38">
        <f t="shared" si="118"/>
        <v>32</v>
      </c>
      <c r="BI714" s="38">
        <f t="shared" si="118"/>
        <v>33</v>
      </c>
      <c r="BJ714" s="38">
        <f t="shared" si="118"/>
        <v>27</v>
      </c>
      <c r="BK714" s="38">
        <f t="shared" si="118"/>
        <v>27</v>
      </c>
      <c r="BL714" s="38">
        <f t="shared" si="118"/>
        <v>27</v>
      </c>
      <c r="BM714" s="38">
        <f t="shared" si="118"/>
        <v>27</v>
      </c>
      <c r="BN714" s="38">
        <f t="shared" si="118"/>
        <v>27</v>
      </c>
      <c r="BO714" s="38">
        <f t="shared" si="118"/>
        <v>27</v>
      </c>
      <c r="BP714" s="38">
        <v>27</v>
      </c>
    </row>
    <row r="715" spans="1:68" s="26" customFormat="1" x14ac:dyDescent="0.25">
      <c r="A715" s="8" t="s">
        <v>304</v>
      </c>
      <c r="B715" s="9"/>
      <c r="C715" s="9"/>
      <c r="D715" s="10"/>
      <c r="E715" s="9"/>
      <c r="H715" s="8"/>
      <c r="I715" s="8"/>
      <c r="J715" s="29"/>
      <c r="K715" s="8"/>
      <c r="L715" s="8"/>
      <c r="M715" s="8"/>
      <c r="N715" s="8"/>
      <c r="O715" s="8"/>
      <c r="P715" s="29"/>
      <c r="Q715" s="8"/>
      <c r="R715" s="8"/>
      <c r="S715" s="29"/>
      <c r="T715" s="8"/>
      <c r="U715" s="8"/>
      <c r="V715" s="8"/>
      <c r="W715" s="29"/>
      <c r="X715" s="8"/>
      <c r="Y715" s="8"/>
      <c r="Z715" s="8"/>
      <c r="AA715" s="8"/>
      <c r="AB715" s="8"/>
      <c r="AC715" s="8"/>
      <c r="AD715" s="8"/>
      <c r="AE715" s="8"/>
      <c r="AF715" s="11"/>
      <c r="AG715" s="11"/>
      <c r="AH715" s="11"/>
      <c r="AI715" s="11"/>
      <c r="AJ715" s="11"/>
      <c r="AK715" s="11"/>
      <c r="AL715" s="11"/>
      <c r="AM715" s="11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10"/>
      <c r="BE715" s="10"/>
      <c r="BF715" s="10"/>
    </row>
    <row r="716" spans="1:68" x14ac:dyDescent="0.25">
      <c r="A716" s="1" t="s">
        <v>67</v>
      </c>
      <c r="B716" s="11"/>
      <c r="C716" s="11"/>
      <c r="D716" s="26"/>
      <c r="E716" s="9">
        <v>6</v>
      </c>
      <c r="F716" s="10">
        <v>5</v>
      </c>
      <c r="G716" s="10">
        <v>6</v>
      </c>
      <c r="H716" s="9">
        <v>8</v>
      </c>
      <c r="I716" s="10">
        <v>4</v>
      </c>
      <c r="J716" s="26"/>
      <c r="K716" s="26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1"/>
      <c r="AG716" s="11"/>
      <c r="AH716" s="11"/>
      <c r="AI716" s="11"/>
      <c r="AJ716" s="11"/>
      <c r="AK716" s="11"/>
      <c r="AL716" s="11"/>
      <c r="AM716" s="11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</row>
    <row r="717" spans="1:68" x14ac:dyDescent="0.25">
      <c r="A717" s="1" t="s">
        <v>64</v>
      </c>
      <c r="B717" s="11"/>
      <c r="C717" s="11"/>
      <c r="D717" s="26"/>
      <c r="E717" s="9"/>
      <c r="F717" s="10"/>
      <c r="G717" s="10"/>
      <c r="H717" s="9"/>
      <c r="I717" s="10"/>
      <c r="J717" s="26"/>
      <c r="K717" s="26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1"/>
      <c r="AG717" s="11"/>
      <c r="AH717" s="11"/>
      <c r="AI717" s="11"/>
      <c r="AJ717" s="11"/>
      <c r="AK717" s="11"/>
      <c r="AL717" s="11"/>
      <c r="AM717" s="11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</row>
    <row r="718" spans="1:68" x14ac:dyDescent="0.25">
      <c r="A718" s="1" t="s">
        <v>60</v>
      </c>
      <c r="B718" s="11"/>
      <c r="C718" s="11"/>
      <c r="D718" s="26"/>
      <c r="E718" s="9"/>
      <c r="F718" s="10"/>
      <c r="G718" s="10"/>
      <c r="H718" s="9"/>
      <c r="I718" s="10"/>
      <c r="J718" s="26"/>
      <c r="K718" s="26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1"/>
      <c r="AG718" s="11"/>
      <c r="AH718" s="11"/>
      <c r="AI718" s="11"/>
      <c r="AJ718" s="11"/>
      <c r="AK718" s="11"/>
      <c r="AL718" s="11"/>
      <c r="AM718" s="11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</row>
    <row r="719" spans="1:68" s="1" customFormat="1" x14ac:dyDescent="0.25">
      <c r="A719" s="6" t="s">
        <v>68</v>
      </c>
      <c r="B719" s="38"/>
      <c r="C719" s="38"/>
      <c r="D719" s="36"/>
      <c r="E719" s="38"/>
      <c r="F719" s="38">
        <f>SUM(F716:F718)</f>
        <v>5</v>
      </c>
      <c r="G719" s="38">
        <f>SUM(G716:G718)</f>
        <v>6</v>
      </c>
      <c r="H719" s="38">
        <f>SUM(H716:H718)</f>
        <v>8</v>
      </c>
      <c r="I719" s="38">
        <f>SUM(I716:I718)</f>
        <v>4</v>
      </c>
      <c r="J719" s="36"/>
      <c r="K719" s="38"/>
      <c r="L719" s="38"/>
      <c r="M719" s="38"/>
      <c r="N719" s="38"/>
      <c r="O719" s="38"/>
      <c r="P719" s="36"/>
      <c r="Q719" s="38"/>
      <c r="R719" s="38"/>
      <c r="S719" s="36"/>
      <c r="T719" s="38"/>
      <c r="U719" s="38"/>
      <c r="V719" s="38"/>
      <c r="W719" s="36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</row>
    <row r="720" spans="1:68" x14ac:dyDescent="0.25">
      <c r="A720" s="8" t="s">
        <v>305</v>
      </c>
      <c r="B720" s="11"/>
      <c r="C720" s="11"/>
      <c r="D720" s="26"/>
      <c r="E720" s="9"/>
      <c r="F720" s="10"/>
      <c r="G720" s="10"/>
      <c r="H720" s="9"/>
      <c r="I720" s="10"/>
      <c r="J720" s="26"/>
      <c r="K720" s="26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1"/>
      <c r="AG720" s="11"/>
      <c r="AH720" s="11"/>
      <c r="AI720" s="11"/>
      <c r="AJ720" s="11"/>
      <c r="AK720" s="11"/>
      <c r="AL720" s="11"/>
      <c r="AM720" s="11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</row>
    <row r="721" spans="1:58" s="26" customFormat="1" x14ac:dyDescent="0.25">
      <c r="A721" s="1" t="s">
        <v>67</v>
      </c>
      <c r="B721" s="9"/>
      <c r="C721" s="9">
        <v>81</v>
      </c>
      <c r="D721" s="10">
        <v>83</v>
      </c>
      <c r="E721" s="9">
        <v>78</v>
      </c>
      <c r="F721" s="10">
        <v>77</v>
      </c>
      <c r="G721" s="10">
        <v>68</v>
      </c>
      <c r="H721" s="9">
        <v>28</v>
      </c>
      <c r="I721" s="10">
        <v>1</v>
      </c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1"/>
      <c r="AG721" s="11"/>
      <c r="AH721" s="11"/>
      <c r="AI721" s="11"/>
      <c r="AJ721" s="11"/>
      <c r="AK721" s="11"/>
      <c r="AL721" s="11"/>
      <c r="AM721" s="11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10"/>
      <c r="BE721" s="10"/>
      <c r="BF721" s="10"/>
    </row>
    <row r="722" spans="1:58" s="26" customFormat="1" x14ac:dyDescent="0.25">
      <c r="A722" s="1" t="s">
        <v>64</v>
      </c>
      <c r="B722" s="9"/>
      <c r="C722" s="9"/>
      <c r="D722" s="10"/>
      <c r="E722" s="9"/>
      <c r="F722" s="10"/>
      <c r="G722" s="10"/>
      <c r="H722" s="9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1"/>
      <c r="AG722" s="11"/>
      <c r="AH722" s="11"/>
      <c r="AI722" s="11"/>
      <c r="AJ722" s="11"/>
      <c r="AK722" s="11"/>
      <c r="AL722" s="11"/>
      <c r="AM722" s="11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10"/>
      <c r="BE722" s="10"/>
      <c r="BF722" s="10"/>
    </row>
    <row r="723" spans="1:58" s="26" customFormat="1" x14ac:dyDescent="0.25">
      <c r="A723" s="1" t="s">
        <v>60</v>
      </c>
      <c r="B723" s="9"/>
      <c r="C723" s="9"/>
      <c r="D723" s="10"/>
      <c r="E723" s="9"/>
      <c r="F723" s="10"/>
      <c r="G723" s="10"/>
      <c r="H723" s="9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1"/>
      <c r="AG723" s="11"/>
      <c r="AH723" s="11"/>
      <c r="AI723" s="11"/>
      <c r="AJ723" s="11"/>
      <c r="AK723" s="11"/>
      <c r="AL723" s="11"/>
      <c r="AM723" s="11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10"/>
      <c r="BE723" s="10"/>
      <c r="BF723" s="10"/>
    </row>
    <row r="724" spans="1:58" s="29" customFormat="1" x14ac:dyDescent="0.25">
      <c r="A724" s="6" t="s">
        <v>68</v>
      </c>
      <c r="B724" s="38"/>
      <c r="C724" s="38">
        <f t="shared" ref="C724:I724" si="119">SUM(C721:C723)</f>
        <v>81</v>
      </c>
      <c r="D724" s="36">
        <f t="shared" si="119"/>
        <v>83</v>
      </c>
      <c r="E724" s="38">
        <f t="shared" si="119"/>
        <v>78</v>
      </c>
      <c r="F724" s="38">
        <f t="shared" si="119"/>
        <v>77</v>
      </c>
      <c r="G724" s="38">
        <f t="shared" si="119"/>
        <v>68</v>
      </c>
      <c r="H724" s="38">
        <f t="shared" si="119"/>
        <v>28</v>
      </c>
      <c r="I724" s="38">
        <f t="shared" si="119"/>
        <v>1</v>
      </c>
      <c r="J724" s="36"/>
      <c r="K724" s="38"/>
      <c r="L724" s="38"/>
      <c r="M724" s="38"/>
      <c r="N724" s="38"/>
      <c r="O724" s="38"/>
      <c r="P724" s="36"/>
      <c r="Q724" s="38"/>
      <c r="R724" s="38"/>
      <c r="S724" s="36"/>
      <c r="T724" s="38"/>
      <c r="U724" s="38"/>
      <c r="V724" s="38"/>
      <c r="W724" s="36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68"/>
      <c r="BE724" s="68"/>
      <c r="BF724" s="68"/>
    </row>
    <row r="725" spans="1:58" s="26" customFormat="1" x14ac:dyDescent="0.25">
      <c r="A725" s="8" t="s">
        <v>306</v>
      </c>
      <c r="B725" s="9"/>
      <c r="C725" s="9"/>
      <c r="D725" s="10"/>
      <c r="E725" s="9"/>
      <c r="F725" s="10"/>
      <c r="G725" s="10"/>
      <c r="H725" s="9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1"/>
      <c r="AG725" s="11"/>
      <c r="AH725" s="11"/>
      <c r="AI725" s="11"/>
      <c r="AJ725" s="11"/>
      <c r="AK725" s="11"/>
      <c r="AL725" s="11"/>
      <c r="AM725" s="11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10"/>
      <c r="BE725" s="10"/>
      <c r="BF725" s="10"/>
    </row>
    <row r="726" spans="1:58" s="26" customFormat="1" x14ac:dyDescent="0.25">
      <c r="A726" s="1" t="s">
        <v>67</v>
      </c>
      <c r="B726" s="8"/>
      <c r="C726" s="8"/>
      <c r="D726" s="29"/>
      <c r="E726" s="8"/>
      <c r="F726" s="8"/>
      <c r="G726" s="8"/>
      <c r="H726" s="9"/>
      <c r="I726" s="10"/>
      <c r="J726" s="10">
        <v>1</v>
      </c>
      <c r="K726" s="10">
        <v>1</v>
      </c>
      <c r="L726" s="10">
        <v>1</v>
      </c>
      <c r="M726" s="10">
        <v>1</v>
      </c>
      <c r="N726" s="10">
        <v>1</v>
      </c>
      <c r="O726" s="10">
        <v>3</v>
      </c>
      <c r="P726" s="10">
        <v>31</v>
      </c>
      <c r="Q726" s="10">
        <v>30</v>
      </c>
      <c r="R726" s="10">
        <v>27</v>
      </c>
      <c r="S726" s="10">
        <v>24</v>
      </c>
      <c r="T726" s="10">
        <v>24</v>
      </c>
      <c r="U726" s="10">
        <v>24</v>
      </c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1"/>
      <c r="AG726" s="11"/>
      <c r="AH726" s="11"/>
      <c r="AI726" s="11"/>
      <c r="AJ726" s="11"/>
      <c r="AK726" s="11"/>
      <c r="AL726" s="11"/>
      <c r="AM726" s="11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10"/>
      <c r="BE726" s="10"/>
      <c r="BF726" s="10"/>
    </row>
    <row r="727" spans="1:58" s="26" customFormat="1" x14ac:dyDescent="0.25">
      <c r="A727" s="1" t="s">
        <v>64</v>
      </c>
      <c r="B727" s="8"/>
      <c r="C727" s="8"/>
      <c r="D727" s="29"/>
      <c r="E727" s="8"/>
      <c r="F727" s="8"/>
      <c r="G727" s="8"/>
      <c r="H727" s="9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1"/>
      <c r="AG727" s="11"/>
      <c r="AH727" s="11"/>
      <c r="AI727" s="11"/>
      <c r="AJ727" s="11"/>
      <c r="AK727" s="11"/>
      <c r="AL727" s="11"/>
      <c r="AM727" s="11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10"/>
      <c r="BE727" s="10"/>
      <c r="BF727" s="10"/>
    </row>
    <row r="728" spans="1:58" s="26" customFormat="1" x14ac:dyDescent="0.25">
      <c r="A728" s="1" t="s">
        <v>60</v>
      </c>
      <c r="B728" s="8"/>
      <c r="C728" s="8"/>
      <c r="D728" s="29"/>
      <c r="E728" s="8"/>
      <c r="F728" s="8"/>
      <c r="G728" s="8"/>
      <c r="H728" s="9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1"/>
      <c r="AG728" s="11"/>
      <c r="AH728" s="11"/>
      <c r="AI728" s="11"/>
      <c r="AJ728" s="11"/>
      <c r="AK728" s="11"/>
      <c r="AL728" s="11"/>
      <c r="AM728" s="11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10"/>
      <c r="BE728" s="10"/>
      <c r="BF728" s="10"/>
    </row>
    <row r="729" spans="1:58" s="29" customFormat="1" x14ac:dyDescent="0.25">
      <c r="A729" s="6" t="s">
        <v>68</v>
      </c>
      <c r="B729" s="38"/>
      <c r="C729" s="38"/>
      <c r="D729" s="36"/>
      <c r="E729" s="38"/>
      <c r="F729" s="38"/>
      <c r="G729" s="38"/>
      <c r="H729" s="38"/>
      <c r="I729" s="38"/>
      <c r="J729" s="36">
        <f t="shared" ref="J729:U729" si="120">SUM(J726:J728)</f>
        <v>1</v>
      </c>
      <c r="K729" s="38">
        <f t="shared" si="120"/>
        <v>1</v>
      </c>
      <c r="L729" s="38">
        <f t="shared" si="120"/>
        <v>1</v>
      </c>
      <c r="M729" s="38">
        <f t="shared" si="120"/>
        <v>1</v>
      </c>
      <c r="N729" s="38">
        <f t="shared" si="120"/>
        <v>1</v>
      </c>
      <c r="O729" s="38">
        <f t="shared" si="120"/>
        <v>3</v>
      </c>
      <c r="P729" s="36">
        <f t="shared" si="120"/>
        <v>31</v>
      </c>
      <c r="Q729" s="38">
        <f t="shared" si="120"/>
        <v>30</v>
      </c>
      <c r="R729" s="38">
        <f t="shared" si="120"/>
        <v>27</v>
      </c>
      <c r="S729" s="36">
        <f t="shared" si="120"/>
        <v>24</v>
      </c>
      <c r="T729" s="38">
        <f t="shared" si="120"/>
        <v>24</v>
      </c>
      <c r="U729" s="38">
        <f t="shared" si="120"/>
        <v>24</v>
      </c>
      <c r="V729" s="38"/>
      <c r="W729" s="36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68"/>
      <c r="BE729" s="68"/>
      <c r="BF729" s="68"/>
    </row>
    <row r="730" spans="1:58" s="26" customFormat="1" x14ac:dyDescent="0.25">
      <c r="A730" s="8" t="s">
        <v>307</v>
      </c>
      <c r="B730" s="8"/>
      <c r="C730" s="8"/>
      <c r="D730" s="29"/>
      <c r="E730" s="8"/>
      <c r="F730" s="8"/>
      <c r="G730" s="8"/>
      <c r="H730" s="9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1"/>
      <c r="AG730" s="11"/>
      <c r="AH730" s="11"/>
      <c r="AI730" s="11"/>
      <c r="AJ730" s="11"/>
      <c r="AK730" s="11"/>
      <c r="AL730" s="11"/>
      <c r="AM730" s="11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10"/>
      <c r="BE730" s="10"/>
      <c r="BF730" s="10"/>
    </row>
    <row r="731" spans="1:58" s="26" customFormat="1" x14ac:dyDescent="0.25">
      <c r="A731" s="1" t="s">
        <v>67</v>
      </c>
      <c r="B731" s="8"/>
      <c r="C731" s="8"/>
      <c r="D731" s="29"/>
      <c r="E731" s="8"/>
      <c r="F731" s="8"/>
      <c r="G731" s="8"/>
      <c r="H731" s="9">
        <v>42</v>
      </c>
      <c r="I731" s="10">
        <v>70</v>
      </c>
      <c r="J731" s="10">
        <v>69</v>
      </c>
      <c r="K731" s="10">
        <v>68</v>
      </c>
      <c r="L731" s="10">
        <v>48</v>
      </c>
      <c r="M731" s="10">
        <v>47</v>
      </c>
      <c r="N731" s="10">
        <v>47</v>
      </c>
      <c r="O731" s="10">
        <v>31</v>
      </c>
      <c r="P731" s="10">
        <v>12</v>
      </c>
      <c r="Q731" s="10">
        <v>5</v>
      </c>
      <c r="R731" s="10">
        <v>1</v>
      </c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1"/>
      <c r="AG731" s="11"/>
      <c r="AH731" s="11"/>
      <c r="AI731" s="11"/>
      <c r="AJ731" s="11"/>
      <c r="AK731" s="11"/>
      <c r="AL731" s="11"/>
      <c r="AM731" s="11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10"/>
      <c r="BE731" s="10"/>
      <c r="BF731" s="10"/>
    </row>
    <row r="732" spans="1:58" s="26" customFormat="1" x14ac:dyDescent="0.25">
      <c r="A732" s="1" t="s">
        <v>64</v>
      </c>
      <c r="B732" s="8"/>
      <c r="C732" s="8"/>
      <c r="D732" s="29"/>
      <c r="E732" s="8"/>
      <c r="F732" s="8"/>
      <c r="G732" s="8"/>
      <c r="H732" s="9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1"/>
      <c r="AG732" s="11"/>
      <c r="AH732" s="11"/>
      <c r="AI732" s="11"/>
      <c r="AJ732" s="11"/>
      <c r="AK732" s="11"/>
      <c r="AL732" s="11"/>
      <c r="AM732" s="11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10"/>
      <c r="BE732" s="10"/>
      <c r="BF732" s="10"/>
    </row>
    <row r="733" spans="1:58" s="26" customFormat="1" x14ac:dyDescent="0.25">
      <c r="A733" s="1" t="s">
        <v>60</v>
      </c>
      <c r="B733" s="8"/>
      <c r="C733" s="8"/>
      <c r="D733" s="29"/>
      <c r="E733" s="8"/>
      <c r="F733" s="8"/>
      <c r="G733" s="8"/>
      <c r="H733" s="9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1"/>
      <c r="AG733" s="11"/>
      <c r="AH733" s="11"/>
      <c r="AI733" s="11"/>
      <c r="AJ733" s="11"/>
      <c r="AK733" s="11"/>
      <c r="AL733" s="11"/>
      <c r="AM733" s="11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10"/>
      <c r="BE733" s="10"/>
      <c r="BF733" s="10"/>
    </row>
    <row r="734" spans="1:58" s="29" customFormat="1" x14ac:dyDescent="0.25">
      <c r="A734" s="6" t="s">
        <v>68</v>
      </c>
      <c r="B734" s="38"/>
      <c r="C734" s="38"/>
      <c r="D734" s="36"/>
      <c r="E734" s="38"/>
      <c r="F734" s="38"/>
      <c r="G734" s="38"/>
      <c r="H734" s="38">
        <f t="shared" ref="H734:S734" si="121">SUM(H731:H733)</f>
        <v>42</v>
      </c>
      <c r="I734" s="38">
        <f t="shared" si="121"/>
        <v>70</v>
      </c>
      <c r="J734" s="36">
        <f t="shared" si="121"/>
        <v>69</v>
      </c>
      <c r="K734" s="38">
        <f t="shared" si="121"/>
        <v>68</v>
      </c>
      <c r="L734" s="38">
        <f t="shared" si="121"/>
        <v>48</v>
      </c>
      <c r="M734" s="38">
        <f t="shared" si="121"/>
        <v>47</v>
      </c>
      <c r="N734" s="38">
        <f t="shared" si="121"/>
        <v>47</v>
      </c>
      <c r="O734" s="38">
        <f t="shared" si="121"/>
        <v>31</v>
      </c>
      <c r="P734" s="36">
        <f t="shared" si="121"/>
        <v>12</v>
      </c>
      <c r="Q734" s="38">
        <f t="shared" si="121"/>
        <v>5</v>
      </c>
      <c r="R734" s="38">
        <f t="shared" si="121"/>
        <v>1</v>
      </c>
      <c r="S734" s="36">
        <f t="shared" si="121"/>
        <v>0</v>
      </c>
      <c r="T734" s="38"/>
      <c r="U734" s="38"/>
      <c r="V734" s="38"/>
      <c r="W734" s="36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68"/>
      <c r="BE734" s="68"/>
      <c r="BF734" s="68"/>
    </row>
    <row r="735" spans="1:58" s="26" customFormat="1" x14ac:dyDescent="0.25">
      <c r="A735" s="8" t="s">
        <v>308</v>
      </c>
      <c r="B735" s="8"/>
      <c r="C735" s="8"/>
      <c r="D735" s="29"/>
      <c r="E735" s="8"/>
      <c r="F735" s="8"/>
      <c r="G735" s="8"/>
      <c r="H735" s="9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1"/>
      <c r="AG735" s="11"/>
      <c r="AH735" s="11"/>
      <c r="AI735" s="11"/>
      <c r="AJ735" s="11"/>
      <c r="AK735" s="11"/>
      <c r="AL735" s="11"/>
      <c r="AM735" s="11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10"/>
      <c r="BE735" s="10"/>
      <c r="BF735" s="10"/>
    </row>
    <row r="736" spans="1:58" s="26" customFormat="1" x14ac:dyDescent="0.25">
      <c r="A736" s="1" t="s">
        <v>67</v>
      </c>
      <c r="B736" s="8"/>
      <c r="C736" s="8"/>
      <c r="D736" s="29"/>
      <c r="E736" s="8"/>
      <c r="F736" s="8"/>
      <c r="G736" s="8"/>
      <c r="H736" s="9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>
        <v>20</v>
      </c>
      <c r="Y736" s="10">
        <v>13</v>
      </c>
      <c r="Z736" s="10"/>
      <c r="AA736" s="10"/>
      <c r="AB736" s="10"/>
      <c r="AC736" s="10"/>
      <c r="AD736" s="10"/>
      <c r="AE736" s="10"/>
      <c r="AF736" s="11"/>
      <c r="AG736" s="11"/>
      <c r="AH736" s="11"/>
      <c r="AI736" s="11"/>
      <c r="AJ736" s="11"/>
      <c r="AK736" s="11"/>
      <c r="AL736" s="11"/>
      <c r="AM736" s="11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10"/>
      <c r="BE736" s="10"/>
      <c r="BF736" s="10"/>
    </row>
    <row r="737" spans="1:68" s="26" customFormat="1" x14ac:dyDescent="0.25">
      <c r="A737" s="1" t="s">
        <v>64</v>
      </c>
      <c r="B737" s="8"/>
      <c r="C737" s="8"/>
      <c r="D737" s="29"/>
      <c r="E737" s="8"/>
      <c r="F737" s="8"/>
      <c r="G737" s="8"/>
      <c r="H737" s="9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1"/>
      <c r="AG737" s="11"/>
      <c r="AH737" s="11"/>
      <c r="AI737" s="11"/>
      <c r="AJ737" s="11"/>
      <c r="AK737" s="11"/>
      <c r="AL737" s="11"/>
      <c r="AM737" s="11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10"/>
      <c r="BE737" s="10"/>
      <c r="BF737" s="10"/>
    </row>
    <row r="738" spans="1:68" s="26" customFormat="1" x14ac:dyDescent="0.25">
      <c r="A738" s="1" t="s">
        <v>60</v>
      </c>
      <c r="B738" s="8"/>
      <c r="C738" s="8"/>
      <c r="D738" s="29"/>
      <c r="E738" s="8"/>
      <c r="F738" s="8"/>
      <c r="G738" s="8"/>
      <c r="H738" s="9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1"/>
      <c r="AG738" s="11"/>
      <c r="AH738" s="11"/>
      <c r="AI738" s="11"/>
      <c r="AJ738" s="11"/>
      <c r="AK738" s="11"/>
      <c r="AL738" s="11"/>
      <c r="AM738" s="11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10"/>
      <c r="BE738" s="10"/>
      <c r="BF738" s="10"/>
    </row>
    <row r="739" spans="1:68" s="29" customFormat="1" x14ac:dyDescent="0.25">
      <c r="A739" s="6" t="s">
        <v>68</v>
      </c>
      <c r="B739" s="38"/>
      <c r="C739" s="38"/>
      <c r="D739" s="36"/>
      <c r="E739" s="38"/>
      <c r="F739" s="38"/>
      <c r="G739" s="38"/>
      <c r="H739" s="38"/>
      <c r="I739" s="38"/>
      <c r="J739" s="36"/>
      <c r="K739" s="38"/>
      <c r="L739" s="38"/>
      <c r="M739" s="38"/>
      <c r="N739" s="38"/>
      <c r="O739" s="38"/>
      <c r="P739" s="36"/>
      <c r="Q739" s="38"/>
      <c r="R739" s="38"/>
      <c r="S739" s="36"/>
      <c r="T739" s="38"/>
      <c r="U739" s="38"/>
      <c r="V739" s="38"/>
      <c r="W739" s="36"/>
      <c r="X739" s="38">
        <f>SUM(X736:X738)</f>
        <v>20</v>
      </c>
      <c r="Y739" s="38">
        <f>SUM(Y736:Y738)</f>
        <v>13</v>
      </c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68"/>
      <c r="BE739" s="68"/>
      <c r="BF739" s="68"/>
    </row>
    <row r="740" spans="1:68" s="26" customFormat="1" x14ac:dyDescent="0.25">
      <c r="A740" s="8" t="s">
        <v>309</v>
      </c>
      <c r="B740" s="8"/>
      <c r="C740" s="8"/>
      <c r="D740" s="29"/>
      <c r="E740" s="8"/>
      <c r="F740" s="8"/>
      <c r="G740" s="8"/>
      <c r="H740" s="9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1"/>
      <c r="AG740" s="11"/>
      <c r="AH740" s="11"/>
      <c r="AI740" s="11"/>
      <c r="AJ740" s="11"/>
      <c r="AK740" s="11"/>
      <c r="AL740" s="11"/>
      <c r="AM740" s="11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10"/>
      <c r="BE740" s="10"/>
      <c r="BF740" s="10"/>
    </row>
    <row r="741" spans="1:68" s="26" customFormat="1" x14ac:dyDescent="0.25">
      <c r="A741" s="1" t="s">
        <v>67</v>
      </c>
      <c r="B741" s="8"/>
      <c r="C741" s="8"/>
      <c r="D741" s="29"/>
      <c r="E741" s="8"/>
      <c r="F741" s="8"/>
      <c r="G741" s="8"/>
      <c r="H741" s="9"/>
      <c r="I741" s="10">
        <v>4</v>
      </c>
      <c r="J741" s="10">
        <v>36</v>
      </c>
      <c r="K741" s="10">
        <v>36</v>
      </c>
      <c r="L741" s="10">
        <v>14</v>
      </c>
      <c r="M741" s="10">
        <v>14</v>
      </c>
      <c r="N741" s="10">
        <v>13</v>
      </c>
      <c r="O741" s="10">
        <v>13</v>
      </c>
      <c r="P741" s="10">
        <v>12</v>
      </c>
      <c r="Q741" s="10">
        <v>0</v>
      </c>
      <c r="R741" s="10">
        <v>2</v>
      </c>
      <c r="S741" s="10">
        <v>0</v>
      </c>
      <c r="T741" s="10">
        <v>2</v>
      </c>
      <c r="U741" s="10">
        <v>5</v>
      </c>
      <c r="V741" s="10">
        <v>2</v>
      </c>
      <c r="W741" s="10">
        <v>2</v>
      </c>
      <c r="X741" s="10">
        <v>2</v>
      </c>
      <c r="Y741" s="10">
        <v>1</v>
      </c>
      <c r="Z741" s="10">
        <v>1</v>
      </c>
      <c r="AA741" s="10">
        <v>1</v>
      </c>
      <c r="AB741" s="10"/>
      <c r="AC741" s="10"/>
      <c r="AD741" s="10"/>
      <c r="AE741" s="10"/>
      <c r="AF741" s="11"/>
      <c r="AG741" s="11"/>
      <c r="AH741" s="11"/>
      <c r="AI741" s="11"/>
      <c r="AJ741" s="11"/>
      <c r="AK741" s="11"/>
      <c r="AL741" s="11"/>
      <c r="AM741" s="11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10"/>
      <c r="BE741" s="10"/>
      <c r="BF741" s="10"/>
    </row>
    <row r="742" spans="1:68" s="26" customFormat="1" x14ac:dyDescent="0.25">
      <c r="A742" s="1" t="s">
        <v>64</v>
      </c>
      <c r="B742" s="8"/>
      <c r="C742" s="8"/>
      <c r="D742" s="29"/>
      <c r="E742" s="8"/>
      <c r="F742" s="8"/>
      <c r="G742" s="8"/>
      <c r="H742" s="9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1"/>
      <c r="AG742" s="11"/>
      <c r="AH742" s="11"/>
      <c r="AI742" s="11"/>
      <c r="AJ742" s="11"/>
      <c r="AK742" s="11"/>
      <c r="AL742" s="11"/>
      <c r="AM742" s="11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10"/>
      <c r="BE742" s="10"/>
      <c r="BF742" s="10"/>
    </row>
    <row r="743" spans="1:68" s="26" customFormat="1" x14ac:dyDescent="0.25">
      <c r="A743" s="1" t="s">
        <v>60</v>
      </c>
      <c r="B743" s="8"/>
      <c r="C743" s="8"/>
      <c r="D743" s="29"/>
      <c r="E743" s="8"/>
      <c r="F743" s="8"/>
      <c r="G743" s="8"/>
      <c r="H743" s="9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1"/>
      <c r="AG743" s="11"/>
      <c r="AH743" s="11"/>
      <c r="AI743" s="11"/>
      <c r="AJ743" s="11"/>
      <c r="AK743" s="11"/>
      <c r="AL743" s="11"/>
      <c r="AM743" s="11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10"/>
      <c r="BE743" s="10"/>
      <c r="BF743" s="10"/>
    </row>
    <row r="744" spans="1:68" s="29" customFormat="1" x14ac:dyDescent="0.25">
      <c r="A744" s="6" t="s">
        <v>68</v>
      </c>
      <c r="B744" s="38"/>
      <c r="C744" s="38"/>
      <c r="D744" s="36"/>
      <c r="E744" s="38"/>
      <c r="F744" s="38"/>
      <c r="G744" s="38"/>
      <c r="H744" s="38"/>
      <c r="I744" s="38">
        <f t="shared" ref="I744:AA744" si="122">SUM(I741:I743)</f>
        <v>4</v>
      </c>
      <c r="J744" s="36">
        <f t="shared" si="122"/>
        <v>36</v>
      </c>
      <c r="K744" s="38">
        <f t="shared" si="122"/>
        <v>36</v>
      </c>
      <c r="L744" s="38">
        <f t="shared" si="122"/>
        <v>14</v>
      </c>
      <c r="M744" s="38">
        <f t="shared" si="122"/>
        <v>14</v>
      </c>
      <c r="N744" s="38">
        <f t="shared" si="122"/>
        <v>13</v>
      </c>
      <c r="O744" s="38">
        <f t="shared" si="122"/>
        <v>13</v>
      </c>
      <c r="P744" s="36">
        <f t="shared" si="122"/>
        <v>12</v>
      </c>
      <c r="Q744" s="38">
        <f t="shared" si="122"/>
        <v>0</v>
      </c>
      <c r="R744" s="38">
        <f t="shared" si="122"/>
        <v>2</v>
      </c>
      <c r="S744" s="36">
        <f t="shared" si="122"/>
        <v>0</v>
      </c>
      <c r="T744" s="38">
        <f t="shared" si="122"/>
        <v>2</v>
      </c>
      <c r="U744" s="38">
        <f t="shared" si="122"/>
        <v>5</v>
      </c>
      <c r="V744" s="38">
        <f t="shared" si="122"/>
        <v>2</v>
      </c>
      <c r="W744" s="36">
        <f t="shared" si="122"/>
        <v>2</v>
      </c>
      <c r="X744" s="38">
        <f t="shared" si="122"/>
        <v>2</v>
      </c>
      <c r="Y744" s="38">
        <f t="shared" si="122"/>
        <v>1</v>
      </c>
      <c r="Z744" s="38">
        <f t="shared" si="122"/>
        <v>1</v>
      </c>
      <c r="AA744" s="38">
        <f t="shared" si="122"/>
        <v>1</v>
      </c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68"/>
      <c r="BE744" s="68"/>
      <c r="BF744" s="68"/>
    </row>
    <row r="745" spans="1:68" s="26" customFormat="1" x14ac:dyDescent="0.25">
      <c r="A745" s="29" t="s">
        <v>310</v>
      </c>
      <c r="B745" s="8"/>
      <c r="C745" s="8"/>
      <c r="D745" s="29"/>
      <c r="E745" s="8"/>
      <c r="F745" s="8"/>
      <c r="G745" s="8"/>
      <c r="H745" s="9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1"/>
      <c r="AG745" s="11"/>
      <c r="AH745" s="11"/>
      <c r="AI745" s="11"/>
      <c r="AJ745" s="11"/>
      <c r="AK745" s="11"/>
      <c r="AL745" s="11"/>
      <c r="AM745" s="11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10"/>
      <c r="BE745" s="10"/>
      <c r="BF745" s="10"/>
    </row>
    <row r="746" spans="1:68" s="26" customFormat="1" x14ac:dyDescent="0.25">
      <c r="A746" s="35" t="s">
        <v>67</v>
      </c>
      <c r="B746" s="8"/>
      <c r="C746" s="8"/>
      <c r="D746" s="29"/>
      <c r="E746" s="8"/>
      <c r="F746" s="8"/>
      <c r="G746" s="8"/>
      <c r="H746" s="9"/>
      <c r="I746" s="10"/>
      <c r="J746" s="10"/>
      <c r="K746" s="10"/>
      <c r="L746" s="10"/>
      <c r="M746" s="10"/>
      <c r="N746" s="10"/>
      <c r="O746" s="10"/>
      <c r="P746" s="10"/>
      <c r="Q746" s="10"/>
      <c r="R746" s="10">
        <v>11</v>
      </c>
      <c r="S746" s="10">
        <v>5</v>
      </c>
      <c r="T746" s="10">
        <v>14</v>
      </c>
      <c r="U746" s="10">
        <v>14</v>
      </c>
      <c r="V746" s="10">
        <v>16</v>
      </c>
      <c r="W746" s="10">
        <v>22</v>
      </c>
      <c r="X746" s="10">
        <v>22</v>
      </c>
      <c r="Y746" s="10">
        <v>22</v>
      </c>
      <c r="Z746" s="10">
        <v>20</v>
      </c>
      <c r="AA746" s="10">
        <v>19</v>
      </c>
      <c r="AB746" s="10">
        <v>12</v>
      </c>
      <c r="AC746" s="10">
        <v>14</v>
      </c>
      <c r="AD746" s="10">
        <v>14</v>
      </c>
      <c r="AE746" s="10">
        <v>13</v>
      </c>
      <c r="AF746" s="26">
        <v>13</v>
      </c>
      <c r="AG746" s="26">
        <v>13</v>
      </c>
      <c r="AH746" s="26">
        <v>13</v>
      </c>
      <c r="AI746" s="26">
        <v>12</v>
      </c>
      <c r="AJ746" s="26">
        <v>12</v>
      </c>
      <c r="AK746" s="26">
        <v>10</v>
      </c>
      <c r="AL746" s="26">
        <v>10</v>
      </c>
      <c r="AM746" s="26">
        <v>10</v>
      </c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10"/>
      <c r="BE746" s="10"/>
      <c r="BF746" s="10"/>
    </row>
    <row r="747" spans="1:68" s="26" customFormat="1" x14ac:dyDescent="0.25">
      <c r="A747" s="35" t="s">
        <v>64</v>
      </c>
      <c r="B747" s="29"/>
      <c r="C747" s="29"/>
      <c r="D747" s="29"/>
      <c r="E747" s="29"/>
      <c r="F747" s="29"/>
      <c r="G747" s="29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</row>
    <row r="748" spans="1:68" s="26" customFormat="1" x14ac:dyDescent="0.25">
      <c r="A748" s="35" t="s">
        <v>60</v>
      </c>
      <c r="B748" s="29"/>
      <c r="C748" s="29"/>
      <c r="D748" s="29"/>
      <c r="E748" s="29"/>
      <c r="F748" s="29"/>
      <c r="G748" s="29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</row>
    <row r="749" spans="1:68" s="29" customFormat="1" x14ac:dyDescent="0.25">
      <c r="A749" s="41" t="s">
        <v>68</v>
      </c>
      <c r="B749" s="38"/>
      <c r="C749" s="38"/>
      <c r="D749" s="36"/>
      <c r="E749" s="38"/>
      <c r="F749" s="38"/>
      <c r="G749" s="38"/>
      <c r="H749" s="38"/>
      <c r="I749" s="38"/>
      <c r="J749" s="36"/>
      <c r="K749" s="38"/>
      <c r="L749" s="38"/>
      <c r="M749" s="38"/>
      <c r="N749" s="38"/>
      <c r="O749" s="38"/>
      <c r="P749" s="36"/>
      <c r="Q749" s="38"/>
      <c r="R749" s="38">
        <f t="shared" ref="R749:AM749" si="123">SUM(R746:R748)</f>
        <v>11</v>
      </c>
      <c r="S749" s="36">
        <f t="shared" si="123"/>
        <v>5</v>
      </c>
      <c r="T749" s="38">
        <f t="shared" si="123"/>
        <v>14</v>
      </c>
      <c r="U749" s="38">
        <f t="shared" si="123"/>
        <v>14</v>
      </c>
      <c r="V749" s="38">
        <f t="shared" si="123"/>
        <v>16</v>
      </c>
      <c r="W749" s="36">
        <f t="shared" si="123"/>
        <v>22</v>
      </c>
      <c r="X749" s="38">
        <f t="shared" si="123"/>
        <v>22</v>
      </c>
      <c r="Y749" s="38">
        <f t="shared" si="123"/>
        <v>22</v>
      </c>
      <c r="Z749" s="38">
        <f t="shared" si="123"/>
        <v>20</v>
      </c>
      <c r="AA749" s="38">
        <f t="shared" si="123"/>
        <v>19</v>
      </c>
      <c r="AB749" s="38">
        <f t="shared" si="123"/>
        <v>12</v>
      </c>
      <c r="AC749" s="38">
        <f t="shared" si="123"/>
        <v>14</v>
      </c>
      <c r="AD749" s="38">
        <f t="shared" si="123"/>
        <v>14</v>
      </c>
      <c r="AE749" s="38">
        <f t="shared" si="123"/>
        <v>13</v>
      </c>
      <c r="AF749" s="36">
        <f t="shared" si="123"/>
        <v>13</v>
      </c>
      <c r="AG749" s="36">
        <f t="shared" si="123"/>
        <v>13</v>
      </c>
      <c r="AH749" s="36">
        <f t="shared" si="123"/>
        <v>13</v>
      </c>
      <c r="AI749" s="36">
        <f t="shared" si="123"/>
        <v>12</v>
      </c>
      <c r="AJ749" s="36">
        <f t="shared" si="123"/>
        <v>12</v>
      </c>
      <c r="AK749" s="36">
        <f t="shared" si="123"/>
        <v>10</v>
      </c>
      <c r="AL749" s="36">
        <f t="shared" si="123"/>
        <v>10</v>
      </c>
      <c r="AM749" s="36">
        <f t="shared" si="123"/>
        <v>10</v>
      </c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68"/>
      <c r="BE749" s="68"/>
      <c r="BF749" s="68"/>
    </row>
    <row r="750" spans="1:68" s="26" customFormat="1" x14ac:dyDescent="0.25">
      <c r="A750" s="29" t="s">
        <v>446</v>
      </c>
      <c r="B750" s="29"/>
      <c r="C750" s="29"/>
      <c r="D750" s="29"/>
      <c r="E750" s="29"/>
      <c r="F750" s="29"/>
      <c r="G750" s="29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</row>
    <row r="751" spans="1:68" s="26" customFormat="1" x14ac:dyDescent="0.25">
      <c r="A751" s="35" t="s">
        <v>67</v>
      </c>
      <c r="B751" s="8"/>
      <c r="C751" s="8"/>
      <c r="D751" s="29"/>
      <c r="E751" s="8"/>
      <c r="F751" s="8"/>
      <c r="G751" s="8"/>
      <c r="H751" s="8"/>
      <c r="I751" s="8"/>
      <c r="J751" s="29"/>
      <c r="K751" s="8"/>
      <c r="L751" s="8"/>
      <c r="M751" s="8"/>
      <c r="N751" s="8"/>
      <c r="O751" s="8"/>
      <c r="P751" s="29"/>
      <c r="Q751" s="8"/>
      <c r="R751" s="10">
        <v>10</v>
      </c>
      <c r="S751" s="10">
        <v>10</v>
      </c>
      <c r="T751" s="10">
        <v>10</v>
      </c>
      <c r="U751" s="10">
        <v>10</v>
      </c>
      <c r="V751" s="10">
        <v>10</v>
      </c>
      <c r="W751" s="10">
        <v>10</v>
      </c>
      <c r="X751" s="10">
        <v>10</v>
      </c>
      <c r="Y751" s="10">
        <v>10</v>
      </c>
      <c r="Z751" s="10">
        <v>7</v>
      </c>
      <c r="AA751" s="10">
        <v>7</v>
      </c>
      <c r="AB751" s="10">
        <v>7</v>
      </c>
      <c r="AC751" s="10">
        <v>7</v>
      </c>
      <c r="AD751" s="10">
        <v>7</v>
      </c>
      <c r="AE751" s="10">
        <v>7</v>
      </c>
      <c r="AF751" s="10">
        <v>7</v>
      </c>
      <c r="AG751" s="10">
        <v>7</v>
      </c>
      <c r="AH751" s="10">
        <v>7</v>
      </c>
      <c r="AI751" s="10">
        <v>7</v>
      </c>
      <c r="AJ751" s="10">
        <v>7</v>
      </c>
      <c r="AK751" s="10">
        <v>7</v>
      </c>
      <c r="AL751" s="10">
        <v>7</v>
      </c>
      <c r="AM751" s="10">
        <v>7</v>
      </c>
      <c r="AN751" s="9">
        <v>5</v>
      </c>
      <c r="AO751" s="9">
        <v>5</v>
      </c>
      <c r="AP751" s="9">
        <v>5</v>
      </c>
      <c r="AQ751" s="9">
        <v>5</v>
      </c>
      <c r="AR751" s="11">
        <v>5</v>
      </c>
      <c r="AS751" s="11">
        <v>3</v>
      </c>
      <c r="AT751" s="11">
        <v>3</v>
      </c>
      <c r="AU751" s="11">
        <v>3</v>
      </c>
      <c r="AV751" s="11">
        <v>2</v>
      </c>
      <c r="AW751" s="9">
        <v>2</v>
      </c>
      <c r="AX751" s="9">
        <v>2</v>
      </c>
      <c r="AY751" s="9">
        <v>2</v>
      </c>
      <c r="AZ751" s="9">
        <v>2</v>
      </c>
      <c r="BA751" s="9">
        <v>2</v>
      </c>
      <c r="BB751" s="9">
        <v>2</v>
      </c>
      <c r="BC751" s="9">
        <v>2</v>
      </c>
      <c r="BD751" s="10">
        <v>2</v>
      </c>
      <c r="BE751" s="10">
        <v>2</v>
      </c>
      <c r="BF751" s="10">
        <v>2</v>
      </c>
      <c r="BG751" s="26">
        <v>2</v>
      </c>
      <c r="BH751" s="26">
        <v>2</v>
      </c>
      <c r="BI751" s="26">
        <v>2</v>
      </c>
      <c r="BJ751" s="26">
        <v>2</v>
      </c>
      <c r="BK751" s="26">
        <v>2</v>
      </c>
      <c r="BL751" s="26">
        <v>2</v>
      </c>
      <c r="BM751" s="26">
        <v>2</v>
      </c>
      <c r="BN751" s="26">
        <v>2</v>
      </c>
      <c r="BO751" s="26">
        <v>2</v>
      </c>
      <c r="BP751" s="26">
        <v>4</v>
      </c>
    </row>
    <row r="752" spans="1:68" s="26" customFormat="1" x14ac:dyDescent="0.25">
      <c r="A752" s="35" t="s">
        <v>64</v>
      </c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</row>
    <row r="753" spans="1:68" s="26" customFormat="1" x14ac:dyDescent="0.25">
      <c r="A753" s="35" t="s">
        <v>60</v>
      </c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</row>
    <row r="754" spans="1:68" s="29" customFormat="1" x14ac:dyDescent="0.25">
      <c r="A754" s="41" t="s">
        <v>68</v>
      </c>
      <c r="B754" s="38"/>
      <c r="C754" s="38"/>
      <c r="D754" s="36"/>
      <c r="E754" s="38"/>
      <c r="F754" s="38"/>
      <c r="G754" s="38"/>
      <c r="H754" s="38"/>
      <c r="I754" s="38"/>
      <c r="J754" s="36"/>
      <c r="K754" s="38"/>
      <c r="L754" s="38"/>
      <c r="M754" s="38"/>
      <c r="N754" s="38"/>
      <c r="O754" s="38"/>
      <c r="P754" s="36"/>
      <c r="Q754" s="38"/>
      <c r="R754" s="38">
        <f t="shared" ref="R754:BO754" si="124">SUM(R751:R753)</f>
        <v>10</v>
      </c>
      <c r="S754" s="36">
        <f t="shared" si="124"/>
        <v>10</v>
      </c>
      <c r="T754" s="38">
        <f t="shared" si="124"/>
        <v>10</v>
      </c>
      <c r="U754" s="38">
        <f t="shared" si="124"/>
        <v>10</v>
      </c>
      <c r="V754" s="38">
        <f t="shared" si="124"/>
        <v>10</v>
      </c>
      <c r="W754" s="36">
        <f t="shared" si="124"/>
        <v>10</v>
      </c>
      <c r="X754" s="38">
        <f t="shared" si="124"/>
        <v>10</v>
      </c>
      <c r="Y754" s="38">
        <f t="shared" si="124"/>
        <v>10</v>
      </c>
      <c r="Z754" s="38">
        <f t="shared" si="124"/>
        <v>7</v>
      </c>
      <c r="AA754" s="38">
        <f t="shared" si="124"/>
        <v>7</v>
      </c>
      <c r="AB754" s="38">
        <f t="shared" si="124"/>
        <v>7</v>
      </c>
      <c r="AC754" s="38">
        <f t="shared" si="124"/>
        <v>7</v>
      </c>
      <c r="AD754" s="38">
        <f t="shared" si="124"/>
        <v>7</v>
      </c>
      <c r="AE754" s="38">
        <f t="shared" si="124"/>
        <v>7</v>
      </c>
      <c r="AF754" s="38">
        <f t="shared" si="124"/>
        <v>7</v>
      </c>
      <c r="AG754" s="38">
        <f t="shared" si="124"/>
        <v>7</v>
      </c>
      <c r="AH754" s="38">
        <f t="shared" si="124"/>
        <v>7</v>
      </c>
      <c r="AI754" s="38">
        <f t="shared" si="124"/>
        <v>7</v>
      </c>
      <c r="AJ754" s="38">
        <f t="shared" si="124"/>
        <v>7</v>
      </c>
      <c r="AK754" s="38">
        <f t="shared" si="124"/>
        <v>7</v>
      </c>
      <c r="AL754" s="38">
        <f t="shared" si="124"/>
        <v>7</v>
      </c>
      <c r="AM754" s="38">
        <f t="shared" si="124"/>
        <v>7</v>
      </c>
      <c r="AN754" s="38">
        <f t="shared" si="124"/>
        <v>5</v>
      </c>
      <c r="AO754" s="38">
        <f t="shared" si="124"/>
        <v>5</v>
      </c>
      <c r="AP754" s="38">
        <f t="shared" si="124"/>
        <v>5</v>
      </c>
      <c r="AQ754" s="38">
        <f t="shared" si="124"/>
        <v>5</v>
      </c>
      <c r="AR754" s="38">
        <f t="shared" si="124"/>
        <v>5</v>
      </c>
      <c r="AS754" s="38">
        <f t="shared" si="124"/>
        <v>3</v>
      </c>
      <c r="AT754" s="38">
        <f t="shared" si="124"/>
        <v>3</v>
      </c>
      <c r="AU754" s="38">
        <f t="shared" si="124"/>
        <v>3</v>
      </c>
      <c r="AV754" s="38">
        <f t="shared" si="124"/>
        <v>2</v>
      </c>
      <c r="AW754" s="38">
        <f t="shared" si="124"/>
        <v>2</v>
      </c>
      <c r="AX754" s="38">
        <f t="shared" si="124"/>
        <v>2</v>
      </c>
      <c r="AY754" s="38">
        <f t="shared" si="124"/>
        <v>2</v>
      </c>
      <c r="AZ754" s="38">
        <f t="shared" si="124"/>
        <v>2</v>
      </c>
      <c r="BA754" s="38">
        <f t="shared" si="124"/>
        <v>2</v>
      </c>
      <c r="BB754" s="38">
        <f t="shared" si="124"/>
        <v>2</v>
      </c>
      <c r="BC754" s="38">
        <f t="shared" si="124"/>
        <v>2</v>
      </c>
      <c r="BD754" s="38">
        <f t="shared" si="124"/>
        <v>2</v>
      </c>
      <c r="BE754" s="38">
        <f t="shared" si="124"/>
        <v>2</v>
      </c>
      <c r="BF754" s="38">
        <f t="shared" si="124"/>
        <v>2</v>
      </c>
      <c r="BG754" s="38">
        <f t="shared" si="124"/>
        <v>2</v>
      </c>
      <c r="BH754" s="38">
        <f t="shared" si="124"/>
        <v>2</v>
      </c>
      <c r="BI754" s="38">
        <f t="shared" si="124"/>
        <v>2</v>
      </c>
      <c r="BJ754" s="38">
        <f t="shared" si="124"/>
        <v>2</v>
      </c>
      <c r="BK754" s="38">
        <f t="shared" si="124"/>
        <v>2</v>
      </c>
      <c r="BL754" s="38">
        <f t="shared" si="124"/>
        <v>2</v>
      </c>
      <c r="BM754" s="38">
        <f t="shared" si="124"/>
        <v>2</v>
      </c>
      <c r="BN754" s="38">
        <f t="shared" si="124"/>
        <v>2</v>
      </c>
      <c r="BO754" s="38">
        <f t="shared" si="124"/>
        <v>2</v>
      </c>
      <c r="BP754" s="38">
        <v>4</v>
      </c>
    </row>
    <row r="755" spans="1:68" s="26" customFormat="1" x14ac:dyDescent="0.25">
      <c r="A755" s="8" t="s">
        <v>311</v>
      </c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</row>
    <row r="756" spans="1:68" s="26" customFormat="1" x14ac:dyDescent="0.25">
      <c r="A756" s="1" t="s">
        <v>67</v>
      </c>
      <c r="B756" s="8"/>
      <c r="C756" s="8"/>
      <c r="D756" s="29"/>
      <c r="E756" s="8"/>
      <c r="F756" s="8"/>
      <c r="G756" s="8"/>
      <c r="H756" s="9"/>
      <c r="I756" s="10">
        <v>4</v>
      </c>
      <c r="J756" s="10">
        <v>3</v>
      </c>
      <c r="K756" s="10">
        <v>3</v>
      </c>
      <c r="L756" s="10">
        <v>3</v>
      </c>
      <c r="M756" s="10">
        <v>2</v>
      </c>
      <c r="N756" s="10">
        <v>2</v>
      </c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1"/>
      <c r="AG756" s="11"/>
      <c r="AH756" s="11"/>
      <c r="AI756" s="11"/>
      <c r="AJ756" s="11"/>
      <c r="AK756" s="11"/>
      <c r="AL756" s="11"/>
      <c r="AM756" s="11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10"/>
      <c r="BE756" s="10"/>
      <c r="BF756" s="10"/>
    </row>
    <row r="757" spans="1:68" s="26" customFormat="1" x14ac:dyDescent="0.25">
      <c r="A757" s="1" t="s">
        <v>64</v>
      </c>
      <c r="B757" s="8"/>
      <c r="C757" s="8"/>
      <c r="D757" s="29"/>
      <c r="E757" s="8"/>
      <c r="F757" s="8"/>
      <c r="G757" s="8"/>
      <c r="H757" s="9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1"/>
      <c r="AG757" s="11"/>
      <c r="AH757" s="11"/>
      <c r="AI757" s="11"/>
      <c r="AJ757" s="11"/>
      <c r="AK757" s="11"/>
      <c r="AL757" s="11"/>
      <c r="AM757" s="11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10"/>
      <c r="BE757" s="10"/>
      <c r="BF757" s="10"/>
    </row>
    <row r="758" spans="1:68" s="26" customFormat="1" x14ac:dyDescent="0.25">
      <c r="A758" s="1" t="s">
        <v>60</v>
      </c>
      <c r="B758" s="8"/>
      <c r="C758" s="8"/>
      <c r="D758" s="29"/>
      <c r="E758" s="8"/>
      <c r="F758" s="8"/>
      <c r="G758" s="8"/>
      <c r="H758" s="9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1"/>
      <c r="AG758" s="11"/>
      <c r="AH758" s="11"/>
      <c r="AI758" s="11"/>
      <c r="AJ758" s="11"/>
      <c r="AK758" s="11"/>
      <c r="AL758" s="11"/>
      <c r="AM758" s="11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10"/>
      <c r="BE758" s="10"/>
      <c r="BF758" s="10"/>
    </row>
    <row r="759" spans="1:68" s="29" customFormat="1" x14ac:dyDescent="0.25">
      <c r="A759" s="6" t="s">
        <v>68</v>
      </c>
      <c r="B759" s="38"/>
      <c r="C759" s="38"/>
      <c r="D759" s="36"/>
      <c r="E759" s="38"/>
      <c r="F759" s="38"/>
      <c r="G759" s="38"/>
      <c r="H759" s="38"/>
      <c r="I759" s="38">
        <f t="shared" ref="I759:N759" si="125">SUM(I756:I758)</f>
        <v>4</v>
      </c>
      <c r="J759" s="36">
        <f t="shared" si="125"/>
        <v>3</v>
      </c>
      <c r="K759" s="38">
        <f t="shared" si="125"/>
        <v>3</v>
      </c>
      <c r="L759" s="38">
        <f t="shared" si="125"/>
        <v>3</v>
      </c>
      <c r="M759" s="38">
        <f t="shared" si="125"/>
        <v>2</v>
      </c>
      <c r="N759" s="38">
        <f t="shared" si="125"/>
        <v>2</v>
      </c>
      <c r="O759" s="38"/>
      <c r="P759" s="36"/>
      <c r="Q759" s="38"/>
      <c r="R759" s="38"/>
      <c r="S759" s="36"/>
      <c r="T759" s="38"/>
      <c r="U759" s="38"/>
      <c r="V759" s="38"/>
      <c r="W759" s="36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68"/>
      <c r="BE759" s="68"/>
      <c r="BF759" s="68"/>
    </row>
    <row r="760" spans="1:68" s="26" customFormat="1" x14ac:dyDescent="0.25">
      <c r="A760" s="8" t="s">
        <v>312</v>
      </c>
      <c r="B760" s="8"/>
      <c r="C760" s="8"/>
      <c r="D760" s="29"/>
      <c r="E760" s="8"/>
      <c r="F760" s="8"/>
      <c r="G760" s="8"/>
      <c r="H760" s="9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1"/>
      <c r="AG760" s="11"/>
      <c r="AH760" s="11"/>
      <c r="AI760" s="11"/>
      <c r="AJ760" s="11"/>
      <c r="AK760" s="11"/>
      <c r="AL760" s="11"/>
      <c r="AM760" s="11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10"/>
      <c r="BE760" s="10"/>
      <c r="BF760" s="10"/>
    </row>
    <row r="761" spans="1:68" s="26" customFormat="1" x14ac:dyDescent="0.25">
      <c r="A761" s="1" t="s">
        <v>67</v>
      </c>
      <c r="B761" s="8"/>
      <c r="C761" s="8"/>
      <c r="D761" s="29"/>
      <c r="E761" s="8"/>
      <c r="F761" s="8"/>
      <c r="G761" s="8"/>
      <c r="H761" s="9"/>
      <c r="I761" s="10"/>
      <c r="J761" s="10"/>
      <c r="K761" s="10">
        <v>25</v>
      </c>
      <c r="L761" s="10">
        <v>18</v>
      </c>
      <c r="M761" s="10">
        <v>13</v>
      </c>
      <c r="N761" s="10">
        <v>8</v>
      </c>
      <c r="O761" s="10">
        <v>4</v>
      </c>
      <c r="P761" s="10">
        <v>3</v>
      </c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1"/>
      <c r="AG761" s="11"/>
      <c r="AH761" s="11"/>
      <c r="AI761" s="11"/>
      <c r="AJ761" s="11"/>
      <c r="AK761" s="11"/>
      <c r="AL761" s="11"/>
      <c r="AM761" s="11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10"/>
      <c r="BE761" s="10"/>
      <c r="BF761" s="10"/>
    </row>
    <row r="762" spans="1:68" s="26" customFormat="1" x14ac:dyDescent="0.25">
      <c r="A762" s="1" t="s">
        <v>64</v>
      </c>
      <c r="B762" s="8"/>
      <c r="C762" s="8"/>
      <c r="D762" s="29"/>
      <c r="E762" s="8"/>
      <c r="F762" s="8"/>
      <c r="G762" s="8"/>
      <c r="H762" s="9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1"/>
      <c r="AG762" s="11"/>
      <c r="AH762" s="11"/>
      <c r="AI762" s="11"/>
      <c r="AJ762" s="11"/>
      <c r="AK762" s="11"/>
      <c r="AL762" s="11"/>
      <c r="AM762" s="11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10"/>
      <c r="BE762" s="10"/>
      <c r="BF762" s="10"/>
    </row>
    <row r="763" spans="1:68" s="26" customFormat="1" x14ac:dyDescent="0.25">
      <c r="A763" s="1" t="s">
        <v>60</v>
      </c>
      <c r="B763" s="8"/>
      <c r="C763" s="8"/>
      <c r="D763" s="29"/>
      <c r="E763" s="8"/>
      <c r="F763" s="8"/>
      <c r="G763" s="8"/>
      <c r="H763" s="9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1"/>
      <c r="AG763" s="11"/>
      <c r="AH763" s="11"/>
      <c r="AI763" s="11"/>
      <c r="AJ763" s="11"/>
      <c r="AK763" s="11"/>
      <c r="AL763" s="11"/>
      <c r="AM763" s="11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10"/>
      <c r="BE763" s="10"/>
      <c r="BF763" s="10"/>
    </row>
    <row r="764" spans="1:68" s="29" customFormat="1" x14ac:dyDescent="0.25">
      <c r="A764" s="6" t="s">
        <v>68</v>
      </c>
      <c r="B764" s="38"/>
      <c r="C764" s="38"/>
      <c r="D764" s="36"/>
      <c r="E764" s="38"/>
      <c r="F764" s="38"/>
      <c r="G764" s="38"/>
      <c r="H764" s="38"/>
      <c r="I764" s="38"/>
      <c r="J764" s="36"/>
      <c r="K764" s="38">
        <f t="shared" ref="K764:P764" si="126">SUM(K761:K763)</f>
        <v>25</v>
      </c>
      <c r="L764" s="38">
        <f t="shared" si="126"/>
        <v>18</v>
      </c>
      <c r="M764" s="38">
        <f t="shared" si="126"/>
        <v>13</v>
      </c>
      <c r="N764" s="38">
        <f t="shared" si="126"/>
        <v>8</v>
      </c>
      <c r="O764" s="38">
        <f t="shared" si="126"/>
        <v>4</v>
      </c>
      <c r="P764" s="36">
        <f t="shared" si="126"/>
        <v>3</v>
      </c>
      <c r="Q764" s="38"/>
      <c r="R764" s="38"/>
      <c r="S764" s="36"/>
      <c r="T764" s="38"/>
      <c r="U764" s="38"/>
      <c r="V764" s="38"/>
      <c r="W764" s="36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68"/>
      <c r="BE764" s="68"/>
      <c r="BF764" s="68"/>
    </row>
    <row r="765" spans="1:68" s="26" customFormat="1" x14ac:dyDescent="0.25">
      <c r="A765" s="8" t="s">
        <v>313</v>
      </c>
      <c r="B765" s="8"/>
      <c r="C765" s="8"/>
      <c r="D765" s="29"/>
      <c r="E765" s="8"/>
      <c r="F765" s="8"/>
      <c r="G765" s="8"/>
      <c r="H765" s="9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1"/>
      <c r="AG765" s="11"/>
      <c r="AH765" s="11"/>
      <c r="AI765" s="11"/>
      <c r="AJ765" s="11"/>
      <c r="AK765" s="11"/>
      <c r="AL765" s="11"/>
      <c r="AM765" s="11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10"/>
      <c r="BE765" s="10"/>
      <c r="BF765" s="10"/>
    </row>
    <row r="766" spans="1:68" s="26" customFormat="1" x14ac:dyDescent="0.25">
      <c r="A766" s="1" t="s">
        <v>67</v>
      </c>
      <c r="B766" s="8"/>
      <c r="C766" s="8"/>
      <c r="D766" s="29"/>
      <c r="E766" s="8"/>
      <c r="F766" s="8"/>
      <c r="G766" s="8"/>
      <c r="H766" s="9"/>
      <c r="I766" s="10"/>
      <c r="J766" s="10"/>
      <c r="K766" s="10"/>
      <c r="L766" s="10"/>
      <c r="M766" s="10"/>
      <c r="N766" s="10"/>
      <c r="O766" s="10"/>
      <c r="P766" s="10">
        <v>2</v>
      </c>
      <c r="Q766" s="10">
        <v>3</v>
      </c>
      <c r="R766" s="10">
        <v>3</v>
      </c>
      <c r="S766" s="10">
        <v>2</v>
      </c>
      <c r="T766" s="10">
        <v>2</v>
      </c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1"/>
      <c r="AG766" s="11"/>
      <c r="AH766" s="11"/>
      <c r="AI766" s="11"/>
      <c r="AJ766" s="11"/>
      <c r="AK766" s="11"/>
      <c r="AL766" s="11"/>
      <c r="AM766" s="11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10"/>
      <c r="BE766" s="10"/>
      <c r="BF766" s="10"/>
    </row>
    <row r="767" spans="1:68" s="26" customFormat="1" x14ac:dyDescent="0.25">
      <c r="A767" s="1" t="s">
        <v>64</v>
      </c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</row>
    <row r="768" spans="1:68" s="26" customFormat="1" x14ac:dyDescent="0.25">
      <c r="A768" s="1" t="s">
        <v>60</v>
      </c>
      <c r="B768" s="1"/>
      <c r="C768" s="1"/>
      <c r="D768" s="35"/>
      <c r="E768" s="1"/>
      <c r="F768" s="1"/>
      <c r="G768" s="1"/>
      <c r="H768" s="1"/>
      <c r="I768" s="1"/>
      <c r="J768" s="35"/>
      <c r="K768" s="1"/>
      <c r="L768" s="1"/>
      <c r="M768" s="1"/>
      <c r="N768" s="1"/>
      <c r="O768" s="1"/>
      <c r="P768" s="35"/>
      <c r="Q768" s="1"/>
      <c r="R768" s="1"/>
      <c r="S768" s="35"/>
      <c r="T768" s="1"/>
      <c r="U768" s="1"/>
      <c r="V768" s="1"/>
      <c r="W768" s="35"/>
      <c r="X768" s="1"/>
      <c r="Y768" s="1"/>
      <c r="Z768" s="1"/>
      <c r="AA768" s="1"/>
      <c r="AB768" s="1"/>
      <c r="AC768" s="1"/>
      <c r="AD768" s="1"/>
      <c r="AE768" s="1"/>
      <c r="AF768" s="2"/>
      <c r="AG768" s="2"/>
      <c r="AH768" s="2"/>
      <c r="AI768" s="2"/>
      <c r="AJ768" s="2"/>
      <c r="AK768" s="2"/>
      <c r="AL768" s="2"/>
      <c r="AM768" s="2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2"/>
      <c r="BD768" s="10"/>
      <c r="BE768" s="10"/>
      <c r="BF768" s="10"/>
    </row>
    <row r="769" spans="1:68" s="29" customFormat="1" x14ac:dyDescent="0.25">
      <c r="A769" s="6" t="s">
        <v>68</v>
      </c>
      <c r="B769" s="38"/>
      <c r="C769" s="38"/>
      <c r="D769" s="36"/>
      <c r="E769" s="38"/>
      <c r="F769" s="38"/>
      <c r="G769" s="38"/>
      <c r="H769" s="38"/>
      <c r="I769" s="38"/>
      <c r="J769" s="36"/>
      <c r="K769" s="38"/>
      <c r="L769" s="38"/>
      <c r="M769" s="38"/>
      <c r="N769" s="38"/>
      <c r="O769" s="38"/>
      <c r="P769" s="36">
        <f>SUM(P766:P768)</f>
        <v>2</v>
      </c>
      <c r="Q769" s="38">
        <f>SUM(Q766:Q768)</f>
        <v>3</v>
      </c>
      <c r="R769" s="38">
        <f>SUM(R766:R768)</f>
        <v>3</v>
      </c>
      <c r="S769" s="36">
        <f>SUM(S766:S768)</f>
        <v>2</v>
      </c>
      <c r="T769" s="38">
        <f>SUM(T766:T768)</f>
        <v>2</v>
      </c>
      <c r="U769" s="38"/>
      <c r="V769" s="38"/>
      <c r="W769" s="36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68"/>
      <c r="BE769" s="68"/>
      <c r="BF769" s="68"/>
    </row>
    <row r="770" spans="1:68" s="26" customFormat="1" x14ac:dyDescent="0.25">
      <c r="A770" s="30" t="s">
        <v>458</v>
      </c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</row>
    <row r="771" spans="1:68" s="26" customFormat="1" x14ac:dyDescent="0.25">
      <c r="A771" s="24" t="s">
        <v>67</v>
      </c>
      <c r="B771" s="36">
        <f t="shared" ref="B771:AG771" si="127">+B776+B781+B786+B791+B796+B801+B806+B811</f>
        <v>84</v>
      </c>
      <c r="C771" s="36">
        <f t="shared" si="127"/>
        <v>172</v>
      </c>
      <c r="D771" s="36">
        <f t="shared" si="127"/>
        <v>265</v>
      </c>
      <c r="E771" s="36">
        <f t="shared" si="127"/>
        <v>476</v>
      </c>
      <c r="F771" s="36">
        <f t="shared" si="127"/>
        <v>638</v>
      </c>
      <c r="G771" s="36">
        <f t="shared" si="127"/>
        <v>745</v>
      </c>
      <c r="H771" s="36">
        <f t="shared" si="127"/>
        <v>907</v>
      </c>
      <c r="I771" s="36">
        <f t="shared" si="127"/>
        <v>932</v>
      </c>
      <c r="J771" s="36">
        <f t="shared" si="127"/>
        <v>1023</v>
      </c>
      <c r="K771" s="36">
        <f t="shared" si="127"/>
        <v>1190</v>
      </c>
      <c r="L771" s="36">
        <f t="shared" si="127"/>
        <v>1230</v>
      </c>
      <c r="M771" s="36">
        <f t="shared" si="127"/>
        <v>1265</v>
      </c>
      <c r="N771" s="36">
        <f t="shared" si="127"/>
        <v>1258</v>
      </c>
      <c r="O771" s="36">
        <f t="shared" si="127"/>
        <v>1100</v>
      </c>
      <c r="P771" s="36">
        <f t="shared" si="127"/>
        <v>998</v>
      </c>
      <c r="Q771" s="36">
        <f t="shared" si="127"/>
        <v>832</v>
      </c>
      <c r="R771" s="36">
        <f t="shared" si="127"/>
        <v>697</v>
      </c>
      <c r="S771" s="36">
        <f t="shared" si="127"/>
        <v>677</v>
      </c>
      <c r="T771" s="36">
        <f t="shared" si="127"/>
        <v>667</v>
      </c>
      <c r="U771" s="36">
        <f t="shared" si="127"/>
        <v>662</v>
      </c>
      <c r="V771" s="36">
        <f t="shared" si="127"/>
        <v>663</v>
      </c>
      <c r="W771" s="36">
        <f t="shared" si="127"/>
        <v>659</v>
      </c>
      <c r="X771" s="36">
        <f t="shared" si="127"/>
        <v>660</v>
      </c>
      <c r="Y771" s="36">
        <f t="shared" si="127"/>
        <v>660</v>
      </c>
      <c r="Z771" s="36">
        <f t="shared" si="127"/>
        <v>657</v>
      </c>
      <c r="AA771" s="36">
        <f t="shared" si="127"/>
        <v>657</v>
      </c>
      <c r="AB771" s="36">
        <f t="shared" si="127"/>
        <v>622</v>
      </c>
      <c r="AC771" s="36">
        <f t="shared" si="127"/>
        <v>567</v>
      </c>
      <c r="AD771" s="36">
        <f t="shared" si="127"/>
        <v>525</v>
      </c>
      <c r="AE771" s="36">
        <f t="shared" si="127"/>
        <v>525</v>
      </c>
      <c r="AF771" s="36">
        <f t="shared" si="127"/>
        <v>529</v>
      </c>
      <c r="AG771" s="36">
        <f t="shared" si="127"/>
        <v>534</v>
      </c>
      <c r="AH771" s="36">
        <f t="shared" ref="AH771:BI771" si="128">+AH776+AH781+AH786+AH791+AH796+AH801+AH806+AH811</f>
        <v>542</v>
      </c>
      <c r="AI771" s="36">
        <f t="shared" si="128"/>
        <v>546</v>
      </c>
      <c r="AJ771" s="36">
        <f t="shared" si="128"/>
        <v>556</v>
      </c>
      <c r="AK771" s="36">
        <f t="shared" si="128"/>
        <v>559</v>
      </c>
      <c r="AL771" s="36">
        <f t="shared" si="128"/>
        <v>572</v>
      </c>
      <c r="AM771" s="36">
        <f t="shared" si="128"/>
        <v>576</v>
      </c>
      <c r="AN771" s="36">
        <f t="shared" si="128"/>
        <v>567</v>
      </c>
      <c r="AO771" s="36">
        <f t="shared" si="128"/>
        <v>564</v>
      </c>
      <c r="AP771" s="36">
        <f t="shared" si="128"/>
        <v>472</v>
      </c>
      <c r="AQ771" s="36">
        <f t="shared" si="128"/>
        <v>472</v>
      </c>
      <c r="AR771" s="36">
        <f t="shared" si="128"/>
        <v>472</v>
      </c>
      <c r="AS771" s="36">
        <f t="shared" si="128"/>
        <v>391</v>
      </c>
      <c r="AT771" s="36">
        <f t="shared" si="128"/>
        <v>326</v>
      </c>
      <c r="AU771" s="36">
        <f t="shared" si="128"/>
        <v>325</v>
      </c>
      <c r="AV771" s="36">
        <f t="shared" si="128"/>
        <v>314</v>
      </c>
      <c r="AW771" s="36">
        <f t="shared" si="128"/>
        <v>316</v>
      </c>
      <c r="AX771" s="36">
        <f t="shared" si="128"/>
        <v>317</v>
      </c>
      <c r="AY771" s="36">
        <f t="shared" si="128"/>
        <v>317</v>
      </c>
      <c r="AZ771" s="36">
        <f t="shared" si="128"/>
        <v>316</v>
      </c>
      <c r="BA771" s="36">
        <f t="shared" si="128"/>
        <v>318</v>
      </c>
      <c r="BB771" s="36">
        <f t="shared" si="128"/>
        <v>309</v>
      </c>
      <c r="BC771" s="36">
        <f t="shared" si="128"/>
        <v>311</v>
      </c>
      <c r="BD771" s="36">
        <f t="shared" si="128"/>
        <v>283</v>
      </c>
      <c r="BE771" s="36">
        <f t="shared" si="128"/>
        <v>267</v>
      </c>
      <c r="BF771" s="36">
        <f t="shared" si="128"/>
        <v>259</v>
      </c>
      <c r="BG771" s="36">
        <f t="shared" si="128"/>
        <v>258</v>
      </c>
      <c r="BH771" s="36">
        <f t="shared" si="128"/>
        <v>243</v>
      </c>
      <c r="BI771" s="36">
        <f t="shared" si="128"/>
        <v>241</v>
      </c>
      <c r="BJ771" s="35">
        <v>263</v>
      </c>
      <c r="BK771" s="78">
        <v>247</v>
      </c>
      <c r="BL771" s="35">
        <v>246</v>
      </c>
      <c r="BM771" s="35">
        <v>243</v>
      </c>
      <c r="BN771" s="35">
        <v>244</v>
      </c>
      <c r="BO771" s="35">
        <v>239</v>
      </c>
      <c r="BP771" s="35">
        <v>236</v>
      </c>
    </row>
    <row r="772" spans="1:68" s="26" customFormat="1" x14ac:dyDescent="0.25">
      <c r="A772" s="24" t="s">
        <v>64</v>
      </c>
      <c r="B772" s="36">
        <f t="shared" ref="B772:AG772" si="129">+B777+B782+B787+B792+B797+B802+B807+B812</f>
        <v>0</v>
      </c>
      <c r="C772" s="36">
        <f t="shared" si="129"/>
        <v>0</v>
      </c>
      <c r="D772" s="36">
        <f t="shared" si="129"/>
        <v>0</v>
      </c>
      <c r="E772" s="36">
        <f t="shared" si="129"/>
        <v>0</v>
      </c>
      <c r="F772" s="36">
        <f t="shared" si="129"/>
        <v>0</v>
      </c>
      <c r="G772" s="36">
        <f t="shared" si="129"/>
        <v>0</v>
      </c>
      <c r="H772" s="36">
        <f t="shared" si="129"/>
        <v>0</v>
      </c>
      <c r="I772" s="36">
        <f t="shared" si="129"/>
        <v>0</v>
      </c>
      <c r="J772" s="36">
        <f t="shared" si="129"/>
        <v>0</v>
      </c>
      <c r="K772" s="36">
        <f t="shared" si="129"/>
        <v>0</v>
      </c>
      <c r="L772" s="36">
        <f t="shared" si="129"/>
        <v>0</v>
      </c>
      <c r="M772" s="36">
        <f t="shared" si="129"/>
        <v>0</v>
      </c>
      <c r="N772" s="36">
        <f t="shared" si="129"/>
        <v>0</v>
      </c>
      <c r="O772" s="36">
        <f t="shared" si="129"/>
        <v>0</v>
      </c>
      <c r="P772" s="36">
        <f t="shared" si="129"/>
        <v>0</v>
      </c>
      <c r="Q772" s="36">
        <f t="shared" si="129"/>
        <v>0</v>
      </c>
      <c r="R772" s="36">
        <f t="shared" si="129"/>
        <v>4</v>
      </c>
      <c r="S772" s="36">
        <f t="shared" si="129"/>
        <v>0</v>
      </c>
      <c r="T772" s="36">
        <f t="shared" si="129"/>
        <v>0</v>
      </c>
      <c r="U772" s="36">
        <f t="shared" si="129"/>
        <v>0</v>
      </c>
      <c r="V772" s="36">
        <f t="shared" si="129"/>
        <v>0</v>
      </c>
      <c r="W772" s="36">
        <f t="shared" si="129"/>
        <v>0</v>
      </c>
      <c r="X772" s="36">
        <f t="shared" si="129"/>
        <v>0</v>
      </c>
      <c r="Y772" s="36">
        <f t="shared" si="129"/>
        <v>0</v>
      </c>
      <c r="Z772" s="36">
        <f t="shared" si="129"/>
        <v>0</v>
      </c>
      <c r="AA772" s="36">
        <f t="shared" si="129"/>
        <v>0</v>
      </c>
      <c r="AB772" s="36">
        <f t="shared" si="129"/>
        <v>0</v>
      </c>
      <c r="AC772" s="36">
        <f t="shared" si="129"/>
        <v>16</v>
      </c>
      <c r="AD772" s="36">
        <f t="shared" si="129"/>
        <v>24</v>
      </c>
      <c r="AE772" s="36">
        <f t="shared" si="129"/>
        <v>24</v>
      </c>
      <c r="AF772" s="36">
        <f t="shared" si="129"/>
        <v>24</v>
      </c>
      <c r="AG772" s="36">
        <f t="shared" si="129"/>
        <v>24</v>
      </c>
      <c r="AH772" s="36">
        <f t="shared" ref="AH772:BI772" si="130">+AH777+AH782+AH787+AH792+AH797+AH802+AH807+AH812</f>
        <v>24</v>
      </c>
      <c r="AI772" s="36">
        <f t="shared" si="130"/>
        <v>24</v>
      </c>
      <c r="AJ772" s="36">
        <f t="shared" si="130"/>
        <v>24</v>
      </c>
      <c r="AK772" s="36">
        <f t="shared" si="130"/>
        <v>24</v>
      </c>
      <c r="AL772" s="36">
        <f t="shared" si="130"/>
        <v>22</v>
      </c>
      <c r="AM772" s="36">
        <f t="shared" si="130"/>
        <v>24</v>
      </c>
      <c r="AN772" s="36">
        <f t="shared" si="130"/>
        <v>24</v>
      </c>
      <c r="AO772" s="36">
        <f t="shared" si="130"/>
        <v>24</v>
      </c>
      <c r="AP772" s="36">
        <f t="shared" si="130"/>
        <v>30</v>
      </c>
      <c r="AQ772" s="36">
        <f t="shared" si="130"/>
        <v>30</v>
      </c>
      <c r="AR772" s="36">
        <f t="shared" si="130"/>
        <v>34</v>
      </c>
      <c r="AS772" s="36">
        <f t="shared" si="130"/>
        <v>51</v>
      </c>
      <c r="AT772" s="36">
        <f t="shared" si="130"/>
        <v>62</v>
      </c>
      <c r="AU772" s="36">
        <f t="shared" si="130"/>
        <v>62</v>
      </c>
      <c r="AV772" s="36">
        <f t="shared" si="130"/>
        <v>72</v>
      </c>
      <c r="AW772" s="36">
        <f t="shared" si="130"/>
        <v>72</v>
      </c>
      <c r="AX772" s="36">
        <f t="shared" si="130"/>
        <v>70</v>
      </c>
      <c r="AY772" s="36">
        <f t="shared" si="130"/>
        <v>69</v>
      </c>
      <c r="AZ772" s="36">
        <f t="shared" si="130"/>
        <v>69</v>
      </c>
      <c r="BA772" s="36">
        <f t="shared" si="130"/>
        <v>70</v>
      </c>
      <c r="BB772" s="36">
        <f t="shared" si="130"/>
        <v>68</v>
      </c>
      <c r="BC772" s="36">
        <f t="shared" si="130"/>
        <v>70</v>
      </c>
      <c r="BD772" s="36">
        <f t="shared" si="130"/>
        <v>76</v>
      </c>
      <c r="BE772" s="36">
        <f t="shared" si="130"/>
        <v>84</v>
      </c>
      <c r="BF772" s="36">
        <f t="shared" si="130"/>
        <v>84</v>
      </c>
      <c r="BG772" s="36">
        <f t="shared" si="130"/>
        <v>80</v>
      </c>
      <c r="BH772" s="36">
        <f t="shared" si="130"/>
        <v>64</v>
      </c>
      <c r="BI772" s="36">
        <f t="shared" si="130"/>
        <v>64</v>
      </c>
      <c r="BJ772" s="35">
        <v>69</v>
      </c>
      <c r="BK772" s="78">
        <v>72</v>
      </c>
      <c r="BL772" s="35">
        <v>72</v>
      </c>
      <c r="BM772" s="35">
        <v>71</v>
      </c>
      <c r="BN772" s="35">
        <v>68</v>
      </c>
      <c r="BO772" s="35">
        <v>68</v>
      </c>
      <c r="BP772" s="35">
        <v>72</v>
      </c>
    </row>
    <row r="773" spans="1:68" s="26" customFormat="1" x14ac:dyDescent="0.25">
      <c r="A773" s="24" t="s">
        <v>60</v>
      </c>
      <c r="B773" s="36">
        <f t="shared" ref="B773:AG773" si="131">+B778+B783+B788+B793+B798+B803+B808+B813</f>
        <v>0</v>
      </c>
      <c r="C773" s="36">
        <f t="shared" si="131"/>
        <v>0</v>
      </c>
      <c r="D773" s="36">
        <f t="shared" si="131"/>
        <v>0</v>
      </c>
      <c r="E773" s="36">
        <f t="shared" si="131"/>
        <v>0</v>
      </c>
      <c r="F773" s="36">
        <f t="shared" si="131"/>
        <v>0</v>
      </c>
      <c r="G773" s="36">
        <f t="shared" si="131"/>
        <v>0</v>
      </c>
      <c r="H773" s="36">
        <f t="shared" si="131"/>
        <v>0</v>
      </c>
      <c r="I773" s="36">
        <f t="shared" si="131"/>
        <v>0</v>
      </c>
      <c r="J773" s="36">
        <f t="shared" si="131"/>
        <v>0</v>
      </c>
      <c r="K773" s="36">
        <f t="shared" si="131"/>
        <v>0</v>
      </c>
      <c r="L773" s="36">
        <f t="shared" si="131"/>
        <v>0</v>
      </c>
      <c r="M773" s="36">
        <f t="shared" si="131"/>
        <v>15</v>
      </c>
      <c r="N773" s="36">
        <f t="shared" si="131"/>
        <v>64</v>
      </c>
      <c r="O773" s="36">
        <f t="shared" si="131"/>
        <v>130</v>
      </c>
      <c r="P773" s="36">
        <f t="shared" si="131"/>
        <v>62</v>
      </c>
      <c r="Q773" s="36">
        <f t="shared" si="131"/>
        <v>60</v>
      </c>
      <c r="R773" s="36">
        <f t="shared" si="131"/>
        <v>53</v>
      </c>
      <c r="S773" s="36">
        <f t="shared" si="131"/>
        <v>55</v>
      </c>
      <c r="T773" s="36">
        <f t="shared" si="131"/>
        <v>55</v>
      </c>
      <c r="U773" s="36">
        <f t="shared" si="131"/>
        <v>54</v>
      </c>
      <c r="V773" s="36">
        <f t="shared" si="131"/>
        <v>77</v>
      </c>
      <c r="W773" s="36">
        <f t="shared" si="131"/>
        <v>77</v>
      </c>
      <c r="X773" s="36">
        <f t="shared" si="131"/>
        <v>77</v>
      </c>
      <c r="Y773" s="36">
        <f t="shared" si="131"/>
        <v>77</v>
      </c>
      <c r="Z773" s="36">
        <f t="shared" si="131"/>
        <v>77</v>
      </c>
      <c r="AA773" s="36">
        <f t="shared" si="131"/>
        <v>76</v>
      </c>
      <c r="AB773" s="36">
        <f t="shared" si="131"/>
        <v>103</v>
      </c>
      <c r="AC773" s="36">
        <f t="shared" si="131"/>
        <v>97</v>
      </c>
      <c r="AD773" s="36">
        <f t="shared" si="131"/>
        <v>104</v>
      </c>
      <c r="AE773" s="36">
        <f t="shared" si="131"/>
        <v>104</v>
      </c>
      <c r="AF773" s="36">
        <f t="shared" si="131"/>
        <v>104</v>
      </c>
      <c r="AG773" s="36">
        <f t="shared" si="131"/>
        <v>104</v>
      </c>
      <c r="AH773" s="36">
        <f t="shared" ref="AH773:BI773" si="132">+AH778+AH783+AH788+AH793+AH798+AH803+AH808+AH813</f>
        <v>100</v>
      </c>
      <c r="AI773" s="36">
        <f t="shared" si="132"/>
        <v>103</v>
      </c>
      <c r="AJ773" s="36">
        <f t="shared" si="132"/>
        <v>99</v>
      </c>
      <c r="AK773" s="36">
        <f t="shared" si="132"/>
        <v>104</v>
      </c>
      <c r="AL773" s="36">
        <f t="shared" si="132"/>
        <v>104</v>
      </c>
      <c r="AM773" s="36">
        <f t="shared" si="132"/>
        <v>104</v>
      </c>
      <c r="AN773" s="36">
        <f t="shared" si="132"/>
        <v>114</v>
      </c>
      <c r="AO773" s="36">
        <f t="shared" si="132"/>
        <v>113</v>
      </c>
      <c r="AP773" s="36">
        <f t="shared" si="132"/>
        <v>116</v>
      </c>
      <c r="AQ773" s="36">
        <f t="shared" si="132"/>
        <v>131</v>
      </c>
      <c r="AR773" s="36">
        <f t="shared" si="132"/>
        <v>162</v>
      </c>
      <c r="AS773" s="36">
        <f t="shared" si="132"/>
        <v>183</v>
      </c>
      <c r="AT773" s="36">
        <f t="shared" si="132"/>
        <v>224</v>
      </c>
      <c r="AU773" s="36">
        <f t="shared" si="132"/>
        <v>223</v>
      </c>
      <c r="AV773" s="36">
        <f t="shared" si="132"/>
        <v>223</v>
      </c>
      <c r="AW773" s="36">
        <f t="shared" si="132"/>
        <v>223</v>
      </c>
      <c r="AX773" s="36">
        <f t="shared" si="132"/>
        <v>224</v>
      </c>
      <c r="AY773" s="36">
        <f t="shared" si="132"/>
        <v>223</v>
      </c>
      <c r="AZ773" s="36">
        <f t="shared" si="132"/>
        <v>223</v>
      </c>
      <c r="BA773" s="36">
        <f t="shared" si="132"/>
        <v>221</v>
      </c>
      <c r="BB773" s="36">
        <f t="shared" si="132"/>
        <v>231</v>
      </c>
      <c r="BC773" s="36">
        <f t="shared" si="132"/>
        <v>227</v>
      </c>
      <c r="BD773" s="36">
        <f t="shared" si="132"/>
        <v>234</v>
      </c>
      <c r="BE773" s="36">
        <f t="shared" si="132"/>
        <v>243</v>
      </c>
      <c r="BF773" s="36">
        <f t="shared" si="132"/>
        <v>251</v>
      </c>
      <c r="BG773" s="36">
        <f t="shared" si="132"/>
        <v>226</v>
      </c>
      <c r="BH773" s="36">
        <f t="shared" si="132"/>
        <v>206</v>
      </c>
      <c r="BI773" s="36">
        <f t="shared" si="132"/>
        <v>173</v>
      </c>
      <c r="BJ773" s="35">
        <v>179</v>
      </c>
      <c r="BK773" s="78">
        <v>189</v>
      </c>
      <c r="BL773" s="35">
        <v>189</v>
      </c>
      <c r="BM773" s="35">
        <v>187</v>
      </c>
      <c r="BN773" s="35">
        <v>185</v>
      </c>
      <c r="BO773" s="35">
        <v>184</v>
      </c>
      <c r="BP773" s="35">
        <v>181</v>
      </c>
    </row>
    <row r="774" spans="1:68" s="26" customFormat="1" x14ac:dyDescent="0.25">
      <c r="A774" s="25" t="s">
        <v>68</v>
      </c>
      <c r="B774" s="36">
        <f>SUM(B771:B773)</f>
        <v>84</v>
      </c>
      <c r="C774" s="36">
        <f t="shared" ref="C774:BI774" si="133">SUM(C771:C773)</f>
        <v>172</v>
      </c>
      <c r="D774" s="36">
        <f t="shared" si="133"/>
        <v>265</v>
      </c>
      <c r="E774" s="36">
        <f t="shared" si="133"/>
        <v>476</v>
      </c>
      <c r="F774" s="36">
        <f t="shared" si="133"/>
        <v>638</v>
      </c>
      <c r="G774" s="36">
        <f t="shared" si="133"/>
        <v>745</v>
      </c>
      <c r="H774" s="36">
        <f t="shared" si="133"/>
        <v>907</v>
      </c>
      <c r="I774" s="36">
        <f t="shared" si="133"/>
        <v>932</v>
      </c>
      <c r="J774" s="36">
        <f t="shared" si="133"/>
        <v>1023</v>
      </c>
      <c r="K774" s="36">
        <f t="shared" si="133"/>
        <v>1190</v>
      </c>
      <c r="L774" s="36">
        <f t="shared" si="133"/>
        <v>1230</v>
      </c>
      <c r="M774" s="36">
        <f t="shared" si="133"/>
        <v>1280</v>
      </c>
      <c r="N774" s="36">
        <f t="shared" si="133"/>
        <v>1322</v>
      </c>
      <c r="O774" s="36">
        <f t="shared" si="133"/>
        <v>1230</v>
      </c>
      <c r="P774" s="36">
        <f t="shared" si="133"/>
        <v>1060</v>
      </c>
      <c r="Q774" s="36">
        <f t="shared" si="133"/>
        <v>892</v>
      </c>
      <c r="R774" s="36">
        <f t="shared" si="133"/>
        <v>754</v>
      </c>
      <c r="S774" s="36">
        <f t="shared" si="133"/>
        <v>732</v>
      </c>
      <c r="T774" s="36">
        <f t="shared" si="133"/>
        <v>722</v>
      </c>
      <c r="U774" s="36">
        <f t="shared" si="133"/>
        <v>716</v>
      </c>
      <c r="V774" s="36">
        <f t="shared" si="133"/>
        <v>740</v>
      </c>
      <c r="W774" s="36">
        <f t="shared" si="133"/>
        <v>736</v>
      </c>
      <c r="X774" s="36">
        <f t="shared" si="133"/>
        <v>737</v>
      </c>
      <c r="Y774" s="36">
        <f t="shared" si="133"/>
        <v>737</v>
      </c>
      <c r="Z774" s="36">
        <f t="shared" si="133"/>
        <v>734</v>
      </c>
      <c r="AA774" s="36">
        <f t="shared" si="133"/>
        <v>733</v>
      </c>
      <c r="AB774" s="36">
        <f t="shared" si="133"/>
        <v>725</v>
      </c>
      <c r="AC774" s="36">
        <f t="shared" si="133"/>
        <v>680</v>
      </c>
      <c r="AD774" s="36">
        <f t="shared" si="133"/>
        <v>653</v>
      </c>
      <c r="AE774" s="36">
        <f t="shared" si="133"/>
        <v>653</v>
      </c>
      <c r="AF774" s="36">
        <f t="shared" si="133"/>
        <v>657</v>
      </c>
      <c r="AG774" s="36">
        <f t="shared" si="133"/>
        <v>662</v>
      </c>
      <c r="AH774" s="36">
        <f t="shared" si="133"/>
        <v>666</v>
      </c>
      <c r="AI774" s="36">
        <f t="shared" si="133"/>
        <v>673</v>
      </c>
      <c r="AJ774" s="36">
        <f t="shared" si="133"/>
        <v>679</v>
      </c>
      <c r="AK774" s="36">
        <f t="shared" si="133"/>
        <v>687</v>
      </c>
      <c r="AL774" s="36">
        <f t="shared" si="133"/>
        <v>698</v>
      </c>
      <c r="AM774" s="36">
        <f t="shared" si="133"/>
        <v>704</v>
      </c>
      <c r="AN774" s="36">
        <f t="shared" si="133"/>
        <v>705</v>
      </c>
      <c r="AO774" s="36">
        <f t="shared" si="133"/>
        <v>701</v>
      </c>
      <c r="AP774" s="36">
        <f t="shared" si="133"/>
        <v>618</v>
      </c>
      <c r="AQ774" s="36">
        <f t="shared" si="133"/>
        <v>633</v>
      </c>
      <c r="AR774" s="36">
        <f t="shared" si="133"/>
        <v>668</v>
      </c>
      <c r="AS774" s="36">
        <f t="shared" si="133"/>
        <v>625</v>
      </c>
      <c r="AT774" s="36">
        <f t="shared" si="133"/>
        <v>612</v>
      </c>
      <c r="AU774" s="36">
        <f t="shared" si="133"/>
        <v>610</v>
      </c>
      <c r="AV774" s="36">
        <f t="shared" si="133"/>
        <v>609</v>
      </c>
      <c r="AW774" s="36">
        <f t="shared" si="133"/>
        <v>611</v>
      </c>
      <c r="AX774" s="36">
        <f t="shared" si="133"/>
        <v>611</v>
      </c>
      <c r="AY774" s="36">
        <f t="shared" si="133"/>
        <v>609</v>
      </c>
      <c r="AZ774" s="36">
        <f t="shared" si="133"/>
        <v>608</v>
      </c>
      <c r="BA774" s="36">
        <f t="shared" si="133"/>
        <v>609</v>
      </c>
      <c r="BB774" s="36">
        <f t="shared" si="133"/>
        <v>608</v>
      </c>
      <c r="BC774" s="36">
        <f t="shared" si="133"/>
        <v>608</v>
      </c>
      <c r="BD774" s="36">
        <f t="shared" si="133"/>
        <v>593</v>
      </c>
      <c r="BE774" s="36">
        <f t="shared" si="133"/>
        <v>594</v>
      </c>
      <c r="BF774" s="36">
        <f t="shared" si="133"/>
        <v>594</v>
      </c>
      <c r="BG774" s="36">
        <f t="shared" si="133"/>
        <v>564</v>
      </c>
      <c r="BH774" s="36">
        <f t="shared" si="133"/>
        <v>513</v>
      </c>
      <c r="BI774" s="36">
        <f t="shared" si="133"/>
        <v>478</v>
      </c>
      <c r="BJ774" s="35">
        <v>511</v>
      </c>
      <c r="BK774" s="78">
        <v>508</v>
      </c>
      <c r="BL774" s="35">
        <v>507</v>
      </c>
      <c r="BM774" s="35">
        <v>501</v>
      </c>
      <c r="BN774" s="35">
        <v>497</v>
      </c>
      <c r="BO774" s="35">
        <v>491</v>
      </c>
      <c r="BP774" s="35">
        <v>489</v>
      </c>
    </row>
    <row r="775" spans="1:68" s="11" customFormat="1" x14ac:dyDescent="0.25">
      <c r="A775" s="8" t="s">
        <v>39</v>
      </c>
      <c r="B775" s="37"/>
      <c r="C775" s="37"/>
      <c r="D775" s="43"/>
      <c r="E775" s="37"/>
      <c r="F775" s="37"/>
      <c r="G775" s="37"/>
      <c r="H775" s="37"/>
      <c r="I775" s="37"/>
      <c r="J775" s="43"/>
      <c r="K775" s="37"/>
      <c r="L775" s="37"/>
      <c r="M775" s="37"/>
      <c r="N775" s="37"/>
      <c r="O775" s="37"/>
      <c r="P775" s="43"/>
      <c r="Q775" s="37"/>
      <c r="R775" s="37"/>
      <c r="S775" s="43"/>
      <c r="T775" s="37"/>
      <c r="U775" s="37"/>
      <c r="V775" s="37"/>
      <c r="W775" s="43"/>
      <c r="X775" s="37"/>
      <c r="Y775" s="37"/>
      <c r="Z775" s="37"/>
      <c r="AA775" s="37"/>
      <c r="AB775" s="37"/>
      <c r="AC775" s="37"/>
      <c r="AD775" s="37"/>
      <c r="AE775" s="37"/>
      <c r="AF775" s="9"/>
      <c r="AG775" s="9"/>
      <c r="AH775" s="9"/>
      <c r="AI775" s="9"/>
      <c r="AJ775" s="9"/>
      <c r="AK775" s="9"/>
      <c r="AL775" s="9"/>
      <c r="AM775" s="10"/>
      <c r="AN775" s="10"/>
      <c r="AO775" s="10"/>
      <c r="AP775" s="10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</row>
    <row r="776" spans="1:68" s="11" customFormat="1" x14ac:dyDescent="0.25">
      <c r="A776" s="1" t="s">
        <v>67</v>
      </c>
      <c r="B776" s="8"/>
      <c r="C776" s="8"/>
      <c r="D776" s="29"/>
      <c r="E776" s="8"/>
      <c r="F776" s="8"/>
      <c r="G776" s="8"/>
      <c r="H776" s="8"/>
      <c r="I776" s="8"/>
      <c r="J776" s="29"/>
      <c r="K776" s="8"/>
      <c r="L776" s="8"/>
      <c r="M776" s="8"/>
      <c r="N776" s="8"/>
      <c r="O776" s="8"/>
      <c r="P776" s="29"/>
      <c r="Q776" s="8"/>
      <c r="R776" s="8"/>
      <c r="S776" s="29"/>
      <c r="T776" s="8"/>
      <c r="U776" s="8"/>
      <c r="V776" s="8"/>
      <c r="W776" s="29"/>
      <c r="X776" s="8"/>
      <c r="Y776" s="8"/>
      <c r="Z776" s="8"/>
      <c r="AA776" s="8"/>
      <c r="AB776" s="8"/>
      <c r="AC776" s="8"/>
      <c r="AD776" s="8"/>
      <c r="AE776" s="8"/>
      <c r="AF776" s="9"/>
      <c r="AG776" s="9">
        <v>5</v>
      </c>
      <c r="AH776" s="9">
        <v>11</v>
      </c>
      <c r="AI776" s="9">
        <v>18</v>
      </c>
      <c r="AJ776" s="9">
        <v>25</v>
      </c>
      <c r="AK776" s="9">
        <v>36</v>
      </c>
      <c r="AL776" s="9">
        <v>48</v>
      </c>
      <c r="AM776" s="10">
        <v>56</v>
      </c>
      <c r="AN776" s="10">
        <v>58</v>
      </c>
      <c r="AO776" s="10">
        <v>58</v>
      </c>
      <c r="AP776" s="10">
        <v>59</v>
      </c>
      <c r="AQ776" s="9">
        <v>59</v>
      </c>
      <c r="AR776" s="9">
        <v>59</v>
      </c>
      <c r="AS776" s="9">
        <v>59</v>
      </c>
      <c r="AT776" s="9">
        <v>59</v>
      </c>
      <c r="AU776" s="9">
        <v>59</v>
      </c>
      <c r="AV776" s="9">
        <v>59</v>
      </c>
      <c r="AW776" s="9">
        <v>59</v>
      </c>
      <c r="AX776" s="9">
        <v>59</v>
      </c>
      <c r="AY776" s="9">
        <v>59</v>
      </c>
      <c r="AZ776" s="9">
        <v>59</v>
      </c>
      <c r="BA776" s="9">
        <v>59</v>
      </c>
      <c r="BB776" s="9">
        <v>59</v>
      </c>
      <c r="BC776" s="9">
        <v>59</v>
      </c>
      <c r="BD776" s="9">
        <v>59</v>
      </c>
      <c r="BE776" s="9">
        <v>59</v>
      </c>
      <c r="BF776" s="9">
        <v>59</v>
      </c>
      <c r="BG776" s="11">
        <v>59</v>
      </c>
      <c r="BH776" s="11">
        <v>59</v>
      </c>
      <c r="BI776" s="11">
        <v>59</v>
      </c>
      <c r="BJ776" s="11">
        <v>59</v>
      </c>
      <c r="BK776" s="11">
        <v>59</v>
      </c>
      <c r="BL776" s="11">
        <v>59</v>
      </c>
      <c r="BM776" s="11">
        <v>59</v>
      </c>
      <c r="BN776" s="11">
        <v>59</v>
      </c>
      <c r="BO776" s="11">
        <v>59</v>
      </c>
      <c r="BP776" s="11">
        <v>59</v>
      </c>
    </row>
    <row r="777" spans="1:68" s="11" customFormat="1" x14ac:dyDescent="0.25">
      <c r="A777" s="1" t="s">
        <v>64</v>
      </c>
      <c r="B777" s="8"/>
      <c r="C777" s="8"/>
      <c r="D777" s="29"/>
      <c r="E777" s="8"/>
      <c r="F777" s="8"/>
      <c r="G777" s="8"/>
      <c r="H777" s="8"/>
      <c r="I777" s="8"/>
      <c r="J777" s="29"/>
      <c r="K777" s="8"/>
      <c r="L777" s="8"/>
      <c r="M777" s="8"/>
      <c r="N777" s="8"/>
      <c r="O777" s="8"/>
      <c r="P777" s="29"/>
      <c r="Q777" s="8"/>
      <c r="R777" s="8"/>
      <c r="S777" s="29"/>
      <c r="T777" s="8"/>
      <c r="U777" s="8"/>
      <c r="V777" s="8"/>
      <c r="W777" s="29"/>
      <c r="X777" s="8"/>
      <c r="Y777" s="8"/>
      <c r="Z777" s="8"/>
      <c r="AA777" s="8"/>
      <c r="AB777" s="8"/>
      <c r="AC777" s="8"/>
      <c r="AD777" s="8"/>
      <c r="AE777" s="8"/>
      <c r="AF777" s="9"/>
      <c r="AG777" s="9"/>
      <c r="AH777" s="9"/>
      <c r="AI777" s="9"/>
      <c r="AJ777" s="9"/>
      <c r="AK777" s="9"/>
      <c r="AL777" s="9"/>
      <c r="AM777" s="10"/>
      <c r="AN777" s="10"/>
      <c r="AO777" s="10"/>
      <c r="AP777" s="10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</row>
    <row r="778" spans="1:68" s="11" customFormat="1" x14ac:dyDescent="0.25">
      <c r="A778" s="1" t="s">
        <v>60</v>
      </c>
      <c r="B778" s="8"/>
      <c r="C778" s="8"/>
      <c r="D778" s="29"/>
      <c r="E778" s="8"/>
      <c r="F778" s="8"/>
      <c r="G778" s="8"/>
      <c r="H778" s="8"/>
      <c r="I778" s="8"/>
      <c r="J778" s="29"/>
      <c r="K778" s="8"/>
      <c r="L778" s="8"/>
      <c r="M778" s="8"/>
      <c r="N778" s="8"/>
      <c r="O778" s="8"/>
      <c r="P778" s="29"/>
      <c r="Q778" s="8"/>
      <c r="R778" s="8"/>
      <c r="S778" s="29"/>
      <c r="T778" s="8"/>
      <c r="U778" s="8"/>
      <c r="V778" s="8"/>
      <c r="W778" s="29"/>
      <c r="X778" s="8"/>
      <c r="Y778" s="8"/>
      <c r="Z778" s="8"/>
      <c r="AA778" s="8"/>
      <c r="AB778" s="8"/>
      <c r="AC778" s="8"/>
      <c r="AD778" s="8"/>
      <c r="AE778" s="8"/>
      <c r="AF778" s="9"/>
      <c r="AG778" s="9"/>
      <c r="AH778" s="9"/>
      <c r="AI778" s="9"/>
      <c r="AJ778" s="9"/>
      <c r="AK778" s="9"/>
      <c r="AL778" s="9"/>
      <c r="AM778" s="10"/>
      <c r="AN778" s="10"/>
      <c r="AO778" s="10"/>
      <c r="AP778" s="10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</row>
    <row r="779" spans="1:68" s="8" customFormat="1" x14ac:dyDescent="0.25">
      <c r="A779" s="6" t="s">
        <v>68</v>
      </c>
      <c r="B779" s="38"/>
      <c r="C779" s="38"/>
      <c r="D779" s="36"/>
      <c r="E779" s="38"/>
      <c r="F779" s="38"/>
      <c r="G779" s="38"/>
      <c r="H779" s="38"/>
      <c r="I779" s="38"/>
      <c r="J779" s="36"/>
      <c r="K779" s="38"/>
      <c r="L779" s="38"/>
      <c r="M779" s="38"/>
      <c r="N779" s="38"/>
      <c r="O779" s="38"/>
      <c r="P779" s="36"/>
      <c r="Q779" s="38"/>
      <c r="R779" s="38"/>
      <c r="S779" s="36"/>
      <c r="T779" s="38"/>
      <c r="U779" s="38"/>
      <c r="V779" s="38"/>
      <c r="W779" s="36"/>
      <c r="X779" s="38"/>
      <c r="Y779" s="38"/>
      <c r="Z779" s="38"/>
      <c r="AA779" s="38"/>
      <c r="AB779" s="38"/>
      <c r="AC779" s="38"/>
      <c r="AD779" s="38"/>
      <c r="AE779" s="38"/>
      <c r="AF779" s="38"/>
      <c r="AG779" s="38">
        <f t="shared" ref="AG779:BJ779" si="134">SUM(AG776:AG778)</f>
        <v>5</v>
      </c>
      <c r="AH779" s="38">
        <f t="shared" si="134"/>
        <v>11</v>
      </c>
      <c r="AI779" s="38">
        <f t="shared" si="134"/>
        <v>18</v>
      </c>
      <c r="AJ779" s="38">
        <f t="shared" si="134"/>
        <v>25</v>
      </c>
      <c r="AK779" s="38">
        <f t="shared" si="134"/>
        <v>36</v>
      </c>
      <c r="AL779" s="38">
        <f t="shared" si="134"/>
        <v>48</v>
      </c>
      <c r="AM779" s="38">
        <f t="shared" si="134"/>
        <v>56</v>
      </c>
      <c r="AN779" s="38">
        <f t="shared" si="134"/>
        <v>58</v>
      </c>
      <c r="AO779" s="38">
        <f t="shared" si="134"/>
        <v>58</v>
      </c>
      <c r="AP779" s="38">
        <f t="shared" si="134"/>
        <v>59</v>
      </c>
      <c r="AQ779" s="38">
        <f t="shared" si="134"/>
        <v>59</v>
      </c>
      <c r="AR779" s="38">
        <f t="shared" si="134"/>
        <v>59</v>
      </c>
      <c r="AS779" s="38">
        <f t="shared" si="134"/>
        <v>59</v>
      </c>
      <c r="AT779" s="38">
        <f t="shared" si="134"/>
        <v>59</v>
      </c>
      <c r="AU779" s="38">
        <f t="shared" si="134"/>
        <v>59</v>
      </c>
      <c r="AV779" s="38">
        <f t="shared" si="134"/>
        <v>59</v>
      </c>
      <c r="AW779" s="38">
        <f t="shared" si="134"/>
        <v>59</v>
      </c>
      <c r="AX779" s="38">
        <f t="shared" si="134"/>
        <v>59</v>
      </c>
      <c r="AY779" s="38">
        <f t="shared" si="134"/>
        <v>59</v>
      </c>
      <c r="AZ779" s="38">
        <f t="shared" si="134"/>
        <v>59</v>
      </c>
      <c r="BA779" s="38">
        <f t="shared" si="134"/>
        <v>59</v>
      </c>
      <c r="BB779" s="38">
        <f t="shared" si="134"/>
        <v>59</v>
      </c>
      <c r="BC779" s="38">
        <f t="shared" si="134"/>
        <v>59</v>
      </c>
      <c r="BD779" s="38">
        <f t="shared" si="134"/>
        <v>59</v>
      </c>
      <c r="BE779" s="38">
        <f t="shared" si="134"/>
        <v>59</v>
      </c>
      <c r="BF779" s="38">
        <f t="shared" si="134"/>
        <v>59</v>
      </c>
      <c r="BG779" s="38">
        <f t="shared" si="134"/>
        <v>59</v>
      </c>
      <c r="BH779" s="38">
        <f t="shared" si="134"/>
        <v>59</v>
      </c>
      <c r="BI779" s="38">
        <f t="shared" si="134"/>
        <v>59</v>
      </c>
      <c r="BJ779" s="38">
        <f t="shared" si="134"/>
        <v>59</v>
      </c>
      <c r="BK779" s="77">
        <v>59</v>
      </c>
      <c r="BL779" s="77">
        <v>59</v>
      </c>
      <c r="BM779" s="77">
        <v>59</v>
      </c>
      <c r="BN779" s="77">
        <v>59</v>
      </c>
      <c r="BO779" s="77">
        <v>59</v>
      </c>
      <c r="BP779" s="77">
        <v>59</v>
      </c>
    </row>
    <row r="780" spans="1:68" s="11" customFormat="1" x14ac:dyDescent="0.25">
      <c r="A780" s="8" t="s">
        <v>236</v>
      </c>
      <c r="B780" s="8"/>
      <c r="C780" s="8"/>
      <c r="D780" s="29"/>
      <c r="E780" s="8"/>
      <c r="F780" s="8"/>
      <c r="G780" s="8"/>
      <c r="H780" s="8"/>
      <c r="I780" s="8"/>
      <c r="J780" s="29"/>
      <c r="K780" s="8"/>
      <c r="L780" s="8"/>
      <c r="M780" s="8"/>
      <c r="N780" s="8"/>
      <c r="O780" s="8"/>
      <c r="P780" s="29"/>
      <c r="Q780" s="8"/>
      <c r="R780" s="8"/>
      <c r="S780" s="29"/>
      <c r="T780" s="8"/>
      <c r="U780" s="8"/>
      <c r="V780" s="8"/>
      <c r="W780" s="29"/>
      <c r="X780" s="8"/>
      <c r="Y780" s="8"/>
      <c r="Z780" s="8"/>
      <c r="AA780" s="8"/>
      <c r="AB780" s="8"/>
      <c r="AC780" s="8"/>
      <c r="AD780" s="8"/>
      <c r="AE780" s="8"/>
      <c r="AF780" s="9"/>
      <c r="AG780" s="9"/>
      <c r="AH780" s="9"/>
      <c r="AI780" s="9"/>
      <c r="AJ780" s="9"/>
      <c r="AK780" s="9"/>
      <c r="AL780" s="9"/>
      <c r="AM780" s="10"/>
      <c r="AN780" s="10"/>
      <c r="AO780" s="10"/>
      <c r="AP780" s="10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</row>
    <row r="781" spans="1:68" s="11" customFormat="1" x14ac:dyDescent="0.25">
      <c r="A781" s="1" t="s">
        <v>67</v>
      </c>
      <c r="B781" s="9">
        <v>84</v>
      </c>
      <c r="C781" s="9">
        <v>171</v>
      </c>
      <c r="D781" s="10">
        <v>179</v>
      </c>
      <c r="E781" s="9">
        <v>176</v>
      </c>
      <c r="F781" s="10">
        <v>141</v>
      </c>
      <c r="G781" s="10">
        <v>114</v>
      </c>
      <c r="H781" s="9">
        <v>115</v>
      </c>
      <c r="I781" s="10">
        <v>47</v>
      </c>
      <c r="J781" s="26">
        <v>9</v>
      </c>
      <c r="K781" s="26">
        <v>1</v>
      </c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10"/>
      <c r="Z781" s="10"/>
      <c r="AA781" s="10"/>
      <c r="AB781" s="10"/>
      <c r="AC781" s="10"/>
      <c r="AD781" s="10"/>
      <c r="AE781" s="10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</row>
    <row r="782" spans="1:68" s="11" customFormat="1" x14ac:dyDescent="0.25">
      <c r="A782" s="1" t="s">
        <v>64</v>
      </c>
      <c r="B782" s="9"/>
      <c r="C782" s="9"/>
      <c r="D782" s="10"/>
      <c r="E782" s="9"/>
      <c r="F782" s="10"/>
      <c r="G782" s="10"/>
      <c r="H782" s="9"/>
      <c r="I782" s="10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10"/>
      <c r="Z782" s="10"/>
      <c r="AA782" s="10"/>
      <c r="AB782" s="10"/>
      <c r="AC782" s="10"/>
      <c r="AD782" s="10"/>
      <c r="AE782" s="10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</row>
    <row r="783" spans="1:68" s="11" customFormat="1" x14ac:dyDescent="0.25">
      <c r="A783" s="1" t="s">
        <v>60</v>
      </c>
      <c r="B783" s="9"/>
      <c r="C783" s="9"/>
      <c r="D783" s="10"/>
      <c r="E783" s="9"/>
      <c r="F783" s="10"/>
      <c r="G783" s="10"/>
      <c r="H783" s="9"/>
      <c r="I783" s="10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10"/>
      <c r="Z783" s="10"/>
      <c r="AA783" s="10"/>
      <c r="AB783" s="10"/>
      <c r="AC783" s="10"/>
      <c r="AD783" s="10"/>
      <c r="AE783" s="10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</row>
    <row r="784" spans="1:68" s="8" customFormat="1" x14ac:dyDescent="0.25">
      <c r="A784" s="6" t="s">
        <v>68</v>
      </c>
      <c r="B784" s="38">
        <f t="shared" ref="B784:K784" si="135">SUM(B781:B783)</f>
        <v>84</v>
      </c>
      <c r="C784" s="38">
        <f t="shared" si="135"/>
        <v>171</v>
      </c>
      <c r="D784" s="36">
        <f t="shared" si="135"/>
        <v>179</v>
      </c>
      <c r="E784" s="38">
        <f t="shared" si="135"/>
        <v>176</v>
      </c>
      <c r="F784" s="38">
        <f t="shared" si="135"/>
        <v>141</v>
      </c>
      <c r="G784" s="38">
        <f t="shared" si="135"/>
        <v>114</v>
      </c>
      <c r="H784" s="38">
        <f t="shared" si="135"/>
        <v>115</v>
      </c>
      <c r="I784" s="38">
        <f t="shared" si="135"/>
        <v>47</v>
      </c>
      <c r="J784" s="36">
        <f t="shared" si="135"/>
        <v>9</v>
      </c>
      <c r="K784" s="38">
        <f t="shared" si="135"/>
        <v>1</v>
      </c>
      <c r="L784" s="38"/>
      <c r="M784" s="38"/>
      <c r="N784" s="38"/>
      <c r="O784" s="38"/>
      <c r="P784" s="36"/>
      <c r="Q784" s="38"/>
      <c r="R784" s="38"/>
      <c r="S784" s="36"/>
      <c r="T784" s="38"/>
      <c r="U784" s="38"/>
      <c r="V784" s="38"/>
      <c r="W784" s="36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67"/>
      <c r="BE784" s="67"/>
      <c r="BF784" s="67"/>
    </row>
    <row r="785" spans="1:58" s="11" customFormat="1" x14ac:dyDescent="0.25">
      <c r="A785" s="8" t="s">
        <v>240</v>
      </c>
      <c r="B785" s="9"/>
      <c r="C785" s="9"/>
      <c r="D785" s="10"/>
      <c r="E785" s="9"/>
      <c r="F785" s="10"/>
      <c r="G785" s="10"/>
      <c r="H785" s="9"/>
      <c r="I785" s="10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10"/>
      <c r="Z785" s="10"/>
      <c r="AA785" s="10"/>
      <c r="AB785" s="10"/>
      <c r="AC785" s="10"/>
      <c r="AD785" s="10"/>
      <c r="AE785" s="10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</row>
    <row r="786" spans="1:58" s="11" customFormat="1" x14ac:dyDescent="0.25">
      <c r="A786" s="1" t="s">
        <v>67</v>
      </c>
      <c r="D786" s="26"/>
      <c r="H786" s="9">
        <v>13</v>
      </c>
      <c r="I786" s="10">
        <v>84</v>
      </c>
      <c r="J786" s="10">
        <v>127</v>
      </c>
      <c r="K786" s="10">
        <v>126</v>
      </c>
      <c r="L786" s="10">
        <v>122</v>
      </c>
      <c r="M786" s="10">
        <v>119</v>
      </c>
      <c r="N786" s="10">
        <v>117</v>
      </c>
      <c r="O786" s="10">
        <v>105</v>
      </c>
      <c r="P786" s="10">
        <v>45</v>
      </c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</row>
    <row r="787" spans="1:58" s="11" customFormat="1" x14ac:dyDescent="0.25">
      <c r="A787" s="1" t="s">
        <v>64</v>
      </c>
      <c r="D787" s="26"/>
      <c r="H787" s="9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</row>
    <row r="788" spans="1:58" s="11" customFormat="1" x14ac:dyDescent="0.25">
      <c r="A788" s="1" t="s">
        <v>60</v>
      </c>
      <c r="D788" s="26"/>
      <c r="H788" s="9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</row>
    <row r="789" spans="1:58" s="8" customFormat="1" x14ac:dyDescent="0.25">
      <c r="A789" s="6" t="s">
        <v>68</v>
      </c>
      <c r="B789" s="38"/>
      <c r="C789" s="38"/>
      <c r="D789" s="36"/>
      <c r="E789" s="38"/>
      <c r="F789" s="38"/>
      <c r="G789" s="38"/>
      <c r="H789" s="38">
        <f t="shared" ref="H789:P789" si="136">SUM(H786:H788)</f>
        <v>13</v>
      </c>
      <c r="I789" s="38">
        <f t="shared" si="136"/>
        <v>84</v>
      </c>
      <c r="J789" s="36">
        <f t="shared" si="136"/>
        <v>127</v>
      </c>
      <c r="K789" s="38">
        <f t="shared" si="136"/>
        <v>126</v>
      </c>
      <c r="L789" s="38">
        <f t="shared" si="136"/>
        <v>122</v>
      </c>
      <c r="M789" s="38">
        <f t="shared" si="136"/>
        <v>119</v>
      </c>
      <c r="N789" s="38">
        <f t="shared" si="136"/>
        <v>117</v>
      </c>
      <c r="O789" s="38">
        <f t="shared" si="136"/>
        <v>105</v>
      </c>
      <c r="P789" s="36">
        <f t="shared" si="136"/>
        <v>45</v>
      </c>
      <c r="Q789" s="38"/>
      <c r="R789" s="38"/>
      <c r="S789" s="36"/>
      <c r="T789" s="38"/>
      <c r="U789" s="38"/>
      <c r="V789" s="38"/>
      <c r="W789" s="36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67"/>
      <c r="BE789" s="67"/>
      <c r="BF789" s="67"/>
    </row>
    <row r="790" spans="1:58" s="11" customFormat="1" x14ac:dyDescent="0.25">
      <c r="A790" s="8" t="s">
        <v>238</v>
      </c>
      <c r="D790" s="26"/>
      <c r="H790" s="9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</row>
    <row r="791" spans="1:58" s="11" customFormat="1" x14ac:dyDescent="0.25">
      <c r="A791" s="1" t="s">
        <v>67</v>
      </c>
      <c r="B791" s="9"/>
      <c r="C791" s="9">
        <v>1</v>
      </c>
      <c r="D791" s="10">
        <v>85</v>
      </c>
      <c r="E791" s="9">
        <v>299</v>
      </c>
      <c r="F791" s="10">
        <v>497</v>
      </c>
      <c r="G791" s="10">
        <v>631</v>
      </c>
      <c r="H791" s="9">
        <v>779</v>
      </c>
      <c r="I791" s="10">
        <v>789</v>
      </c>
      <c r="J791" s="10">
        <v>784</v>
      </c>
      <c r="K791" s="10">
        <v>782</v>
      </c>
      <c r="L791" s="10">
        <v>725</v>
      </c>
      <c r="M791" s="10">
        <v>688</v>
      </c>
      <c r="N791" s="10">
        <v>628</v>
      </c>
      <c r="O791" s="10">
        <v>393</v>
      </c>
      <c r="P791" s="10">
        <v>276</v>
      </c>
      <c r="Q791" s="10">
        <v>145</v>
      </c>
      <c r="R791" s="10">
        <v>13</v>
      </c>
      <c r="S791" s="10">
        <v>1</v>
      </c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</row>
    <row r="792" spans="1:58" s="26" customFormat="1" x14ac:dyDescent="0.25">
      <c r="A792" s="1" t="s">
        <v>64</v>
      </c>
      <c r="B792" s="14"/>
      <c r="C792" s="27"/>
      <c r="D792" s="27"/>
      <c r="E792" s="27"/>
      <c r="F792" s="27"/>
      <c r="G792" s="27"/>
      <c r="H792" s="27"/>
      <c r="I792" s="27"/>
      <c r="J792" s="27"/>
      <c r="K792" s="27"/>
      <c r="L792" s="13"/>
      <c r="M792" s="13"/>
      <c r="N792" s="13"/>
      <c r="O792" s="13"/>
      <c r="P792" s="15"/>
      <c r="Q792" s="13"/>
      <c r="R792" s="27">
        <v>4</v>
      </c>
      <c r="S792" s="27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0"/>
      <c r="BE792" s="10"/>
      <c r="BF792" s="10"/>
    </row>
    <row r="793" spans="1:58" x14ac:dyDescent="0.25">
      <c r="A793" s="1" t="s">
        <v>60</v>
      </c>
      <c r="B793" s="18"/>
      <c r="C793" s="17"/>
      <c r="D793" s="17"/>
      <c r="E793" s="17"/>
      <c r="F793" s="17"/>
      <c r="G793" s="19"/>
      <c r="H793" s="19"/>
      <c r="I793" s="19"/>
      <c r="J793" s="28"/>
      <c r="K793" s="19"/>
      <c r="L793" s="19"/>
      <c r="M793" s="17">
        <v>15</v>
      </c>
      <c r="N793" s="17">
        <v>64</v>
      </c>
      <c r="O793" s="17">
        <v>130</v>
      </c>
      <c r="P793" s="17">
        <v>62</v>
      </c>
      <c r="Q793" s="17">
        <v>60</v>
      </c>
      <c r="R793" s="17">
        <v>53</v>
      </c>
      <c r="S793" s="17">
        <v>55</v>
      </c>
      <c r="T793" s="17">
        <v>55</v>
      </c>
      <c r="U793" s="17">
        <v>54</v>
      </c>
      <c r="V793" s="17">
        <v>77</v>
      </c>
      <c r="W793" s="17">
        <v>77</v>
      </c>
      <c r="X793" s="17">
        <v>77</v>
      </c>
      <c r="Y793" s="17">
        <v>77</v>
      </c>
      <c r="Z793" s="17">
        <v>77</v>
      </c>
      <c r="AA793" s="17">
        <v>75</v>
      </c>
      <c r="AB793" s="17">
        <v>71</v>
      </c>
      <c r="AC793" s="17">
        <v>27</v>
      </c>
      <c r="AD793" s="17"/>
      <c r="AE793" s="1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</row>
    <row r="794" spans="1:58" s="1" customFormat="1" x14ac:dyDescent="0.25">
      <c r="A794" s="6" t="s">
        <v>68</v>
      </c>
      <c r="B794" s="38"/>
      <c r="C794" s="38">
        <f t="shared" ref="C794:AC794" si="137">SUM(C791:C793)</f>
        <v>1</v>
      </c>
      <c r="D794" s="36">
        <f t="shared" si="137"/>
        <v>85</v>
      </c>
      <c r="E794" s="38">
        <f t="shared" si="137"/>
        <v>299</v>
      </c>
      <c r="F794" s="38">
        <f t="shared" si="137"/>
        <v>497</v>
      </c>
      <c r="G794" s="38">
        <f t="shared" si="137"/>
        <v>631</v>
      </c>
      <c r="H794" s="38">
        <f t="shared" si="137"/>
        <v>779</v>
      </c>
      <c r="I794" s="38">
        <f t="shared" si="137"/>
        <v>789</v>
      </c>
      <c r="J794" s="36">
        <f t="shared" si="137"/>
        <v>784</v>
      </c>
      <c r="K794" s="38">
        <f t="shared" si="137"/>
        <v>782</v>
      </c>
      <c r="L794" s="38">
        <f t="shared" si="137"/>
        <v>725</v>
      </c>
      <c r="M794" s="38">
        <f t="shared" si="137"/>
        <v>703</v>
      </c>
      <c r="N794" s="38">
        <f t="shared" si="137"/>
        <v>692</v>
      </c>
      <c r="O794" s="38">
        <f t="shared" si="137"/>
        <v>523</v>
      </c>
      <c r="P794" s="36">
        <f t="shared" si="137"/>
        <v>338</v>
      </c>
      <c r="Q794" s="38">
        <f t="shared" si="137"/>
        <v>205</v>
      </c>
      <c r="R794" s="38">
        <f t="shared" si="137"/>
        <v>70</v>
      </c>
      <c r="S794" s="36">
        <f t="shared" si="137"/>
        <v>56</v>
      </c>
      <c r="T794" s="38">
        <f t="shared" si="137"/>
        <v>55</v>
      </c>
      <c r="U794" s="38">
        <f t="shared" si="137"/>
        <v>54</v>
      </c>
      <c r="V794" s="38">
        <f t="shared" si="137"/>
        <v>77</v>
      </c>
      <c r="W794" s="36">
        <f t="shared" si="137"/>
        <v>77</v>
      </c>
      <c r="X794" s="38">
        <f t="shared" si="137"/>
        <v>77</v>
      </c>
      <c r="Y794" s="38">
        <f t="shared" si="137"/>
        <v>77</v>
      </c>
      <c r="Z794" s="38">
        <f t="shared" si="137"/>
        <v>77</v>
      </c>
      <c r="AA794" s="38">
        <f t="shared" si="137"/>
        <v>75</v>
      </c>
      <c r="AB794" s="38">
        <f t="shared" si="137"/>
        <v>71</v>
      </c>
      <c r="AC794" s="38">
        <f t="shared" si="137"/>
        <v>27</v>
      </c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</row>
    <row r="795" spans="1:58" x14ac:dyDescent="0.25">
      <c r="A795" s="8" t="s">
        <v>239</v>
      </c>
      <c r="B795" s="18"/>
      <c r="C795" s="17"/>
      <c r="D795" s="17"/>
      <c r="E795" s="17"/>
      <c r="F795" s="17"/>
      <c r="G795" s="19"/>
      <c r="H795" s="19"/>
      <c r="I795" s="19"/>
      <c r="J795" s="28"/>
      <c r="K795" s="19"/>
      <c r="L795" s="19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8"/>
      <c r="BB795" s="18"/>
      <c r="BC795" s="18"/>
    </row>
    <row r="796" spans="1:58" s="11" customFormat="1" x14ac:dyDescent="0.25">
      <c r="A796" s="1" t="s">
        <v>67</v>
      </c>
      <c r="B796" s="9"/>
      <c r="C796" s="9"/>
      <c r="D796" s="10"/>
      <c r="E796" s="9">
        <v>1</v>
      </c>
      <c r="F796" s="10"/>
      <c r="G796" s="10"/>
      <c r="H796" s="8"/>
      <c r="I796" s="8"/>
      <c r="J796" s="29"/>
      <c r="K796" s="8"/>
      <c r="L796" s="8"/>
      <c r="M796" s="8"/>
      <c r="N796" s="8"/>
      <c r="O796" s="8"/>
      <c r="P796" s="29"/>
      <c r="Q796" s="8"/>
      <c r="R796" s="8"/>
      <c r="S796" s="29"/>
      <c r="T796" s="8"/>
      <c r="U796" s="8"/>
      <c r="V796" s="8"/>
      <c r="W796" s="29"/>
      <c r="X796" s="8"/>
      <c r="Y796" s="8"/>
      <c r="Z796" s="8"/>
      <c r="AA796" s="8"/>
      <c r="AB796" s="8"/>
      <c r="AC796" s="8"/>
      <c r="AD796" s="8"/>
      <c r="AE796" s="8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</row>
    <row r="797" spans="1:58" s="11" customFormat="1" x14ac:dyDescent="0.25">
      <c r="A797" s="1" t="s">
        <v>64</v>
      </c>
      <c r="B797" s="9"/>
      <c r="C797" s="9"/>
      <c r="D797" s="10"/>
      <c r="E797" s="9"/>
      <c r="F797" s="10"/>
      <c r="G797" s="10"/>
      <c r="H797" s="8"/>
      <c r="I797" s="8"/>
      <c r="J797" s="29"/>
      <c r="K797" s="8"/>
      <c r="L797" s="8"/>
      <c r="M797" s="8"/>
      <c r="N797" s="8"/>
      <c r="O797" s="8"/>
      <c r="P797" s="29"/>
      <c r="Q797" s="8"/>
      <c r="R797" s="8"/>
      <c r="S797" s="29"/>
      <c r="T797" s="8"/>
      <c r="U797" s="8"/>
      <c r="V797" s="8"/>
      <c r="W797" s="29"/>
      <c r="X797" s="8"/>
      <c r="Y797" s="8"/>
      <c r="Z797" s="8"/>
      <c r="AA797" s="8"/>
      <c r="AB797" s="8"/>
      <c r="AC797" s="8"/>
      <c r="AD797" s="8"/>
      <c r="AE797" s="8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</row>
    <row r="798" spans="1:58" s="11" customFormat="1" x14ac:dyDescent="0.25">
      <c r="A798" s="1" t="s">
        <v>60</v>
      </c>
      <c r="B798" s="9"/>
      <c r="C798" s="9"/>
      <c r="D798" s="10"/>
      <c r="E798" s="9"/>
      <c r="F798" s="10"/>
      <c r="G798" s="10"/>
      <c r="H798" s="8"/>
      <c r="I798" s="8"/>
      <c r="J798" s="29"/>
      <c r="K798" s="8"/>
      <c r="L798" s="8"/>
      <c r="M798" s="8"/>
      <c r="N798" s="8"/>
      <c r="O798" s="8"/>
      <c r="P798" s="29"/>
      <c r="Q798" s="8"/>
      <c r="R798" s="8"/>
      <c r="S798" s="29"/>
      <c r="T798" s="8"/>
      <c r="U798" s="8"/>
      <c r="V798" s="8"/>
      <c r="W798" s="29"/>
      <c r="X798" s="8"/>
      <c r="Y798" s="8"/>
      <c r="Z798" s="8"/>
      <c r="AA798" s="8"/>
      <c r="AB798" s="8"/>
      <c r="AC798" s="8"/>
      <c r="AD798" s="8"/>
      <c r="AE798" s="8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</row>
    <row r="799" spans="1:58" s="8" customFormat="1" x14ac:dyDescent="0.25">
      <c r="A799" s="6" t="s">
        <v>68</v>
      </c>
      <c r="B799" s="38"/>
      <c r="C799" s="38"/>
      <c r="D799" s="36"/>
      <c r="E799" s="38">
        <f>SUM(E796:E798)</f>
        <v>1</v>
      </c>
      <c r="F799" s="38"/>
      <c r="G799" s="38"/>
      <c r="H799" s="38"/>
      <c r="I799" s="38"/>
      <c r="J799" s="36"/>
      <c r="K799" s="38"/>
      <c r="L799" s="38"/>
      <c r="M799" s="38"/>
      <c r="N799" s="38"/>
      <c r="O799" s="38"/>
      <c r="P799" s="36"/>
      <c r="Q799" s="38"/>
      <c r="R799" s="38"/>
      <c r="S799" s="36"/>
      <c r="T799" s="38"/>
      <c r="U799" s="38"/>
      <c r="V799" s="38"/>
      <c r="W799" s="36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67"/>
      <c r="BE799" s="67"/>
      <c r="BF799" s="67"/>
    </row>
    <row r="800" spans="1:58" s="11" customFormat="1" x14ac:dyDescent="0.25">
      <c r="A800" s="8" t="s">
        <v>40</v>
      </c>
      <c r="B800" s="9"/>
      <c r="C800" s="9"/>
      <c r="D800" s="10"/>
      <c r="E800" s="9"/>
      <c r="F800" s="10"/>
      <c r="G800" s="10"/>
      <c r="H800" s="8"/>
      <c r="I800" s="8"/>
      <c r="J800" s="29"/>
      <c r="K800" s="8"/>
      <c r="L800" s="8"/>
      <c r="M800" s="8"/>
      <c r="N800" s="8"/>
      <c r="O800" s="8"/>
      <c r="P800" s="29"/>
      <c r="Q800" s="8"/>
      <c r="R800" s="8"/>
      <c r="S800" s="29"/>
      <c r="T800" s="8"/>
      <c r="U800" s="8"/>
      <c r="V800" s="8"/>
      <c r="W800" s="29"/>
      <c r="X800" s="8"/>
      <c r="Y800" s="8"/>
      <c r="Z800" s="8"/>
      <c r="AA800" s="8"/>
      <c r="AB800" s="8"/>
      <c r="AC800" s="8"/>
      <c r="AD800" s="8"/>
      <c r="AE800" s="8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</row>
    <row r="801" spans="1:68" s="11" customFormat="1" x14ac:dyDescent="0.25">
      <c r="A801" s="1" t="s">
        <v>67</v>
      </c>
      <c r="B801" s="8"/>
      <c r="C801" s="8"/>
      <c r="D801" s="29"/>
      <c r="E801" s="8"/>
      <c r="F801" s="8"/>
      <c r="G801" s="8"/>
      <c r="H801" s="9"/>
      <c r="I801" s="10">
        <v>12</v>
      </c>
      <c r="J801" s="10">
        <v>103</v>
      </c>
      <c r="K801" s="10">
        <v>281</v>
      </c>
      <c r="L801" s="10">
        <v>383</v>
      </c>
      <c r="M801" s="10">
        <v>458</v>
      </c>
      <c r="N801" s="10">
        <v>513</v>
      </c>
      <c r="O801" s="10">
        <v>602</v>
      </c>
      <c r="P801" s="10">
        <v>677</v>
      </c>
      <c r="Q801" s="10">
        <v>687</v>
      </c>
      <c r="R801" s="10">
        <v>684</v>
      </c>
      <c r="S801" s="10">
        <v>676</v>
      </c>
      <c r="T801" s="10">
        <v>667</v>
      </c>
      <c r="U801" s="10">
        <v>662</v>
      </c>
      <c r="V801" s="10">
        <v>663</v>
      </c>
      <c r="W801" s="10">
        <v>659</v>
      </c>
      <c r="X801" s="10">
        <v>660</v>
      </c>
      <c r="Y801" s="10">
        <v>660</v>
      </c>
      <c r="Z801" s="10">
        <v>657</v>
      </c>
      <c r="AA801" s="10">
        <v>657</v>
      </c>
      <c r="AB801" s="10">
        <v>622</v>
      </c>
      <c r="AC801" s="10">
        <v>567</v>
      </c>
      <c r="AD801" s="10">
        <v>525</v>
      </c>
      <c r="AE801" s="10">
        <v>525</v>
      </c>
      <c r="AF801" s="9">
        <v>529</v>
      </c>
      <c r="AG801" s="9">
        <v>529</v>
      </c>
      <c r="AH801" s="9">
        <v>531</v>
      </c>
      <c r="AI801" s="9">
        <v>528</v>
      </c>
      <c r="AJ801" s="9">
        <v>531</v>
      </c>
      <c r="AK801" s="9">
        <v>523</v>
      </c>
      <c r="AL801" s="9">
        <v>524</v>
      </c>
      <c r="AM801" s="10">
        <v>520</v>
      </c>
      <c r="AN801" s="10">
        <v>509</v>
      </c>
      <c r="AO801" s="10">
        <v>506</v>
      </c>
      <c r="AP801" s="10">
        <v>413</v>
      </c>
      <c r="AQ801" s="9">
        <v>413</v>
      </c>
      <c r="AR801" s="9">
        <v>413</v>
      </c>
      <c r="AS801" s="9">
        <v>332</v>
      </c>
      <c r="AT801" s="9">
        <v>267</v>
      </c>
      <c r="AU801" s="9">
        <v>266</v>
      </c>
      <c r="AV801" s="9">
        <v>255</v>
      </c>
      <c r="AW801" s="9">
        <v>257</v>
      </c>
      <c r="AX801" s="9">
        <v>255</v>
      </c>
      <c r="AY801" s="9">
        <v>255</v>
      </c>
      <c r="AZ801" s="9">
        <v>254</v>
      </c>
      <c r="BA801" s="9">
        <v>256</v>
      </c>
      <c r="BB801" s="9">
        <v>247</v>
      </c>
      <c r="BC801" s="9">
        <v>249</v>
      </c>
      <c r="BD801" s="9">
        <v>224</v>
      </c>
      <c r="BE801" s="9">
        <v>208</v>
      </c>
      <c r="BF801" s="9">
        <v>200</v>
      </c>
      <c r="BG801" s="11">
        <v>199</v>
      </c>
      <c r="BH801" s="11">
        <v>184</v>
      </c>
      <c r="BI801" s="11">
        <v>182</v>
      </c>
      <c r="BJ801" s="11">
        <v>183</v>
      </c>
      <c r="BK801" s="11">
        <v>167</v>
      </c>
      <c r="BL801" s="11">
        <v>168</v>
      </c>
      <c r="BM801" s="11">
        <v>164</v>
      </c>
      <c r="BN801" s="11">
        <v>162</v>
      </c>
      <c r="BO801" s="11">
        <v>159</v>
      </c>
      <c r="BP801" s="11">
        <v>156</v>
      </c>
    </row>
    <row r="802" spans="1:68" s="11" customFormat="1" x14ac:dyDescent="0.25">
      <c r="A802" s="1" t="s">
        <v>64</v>
      </c>
      <c r="B802" s="12"/>
      <c r="C802" s="12"/>
      <c r="D802" s="33"/>
      <c r="E802" s="12"/>
      <c r="F802" s="12"/>
      <c r="G802" s="12"/>
      <c r="H802" s="12"/>
      <c r="I802" s="12"/>
      <c r="J802" s="33"/>
      <c r="K802" s="12"/>
      <c r="L802" s="12"/>
      <c r="M802" s="12"/>
      <c r="N802" s="12"/>
      <c r="O802" s="12"/>
      <c r="P802" s="33"/>
      <c r="Q802" s="12"/>
      <c r="R802" s="12"/>
      <c r="S802" s="33"/>
      <c r="T802" s="12"/>
      <c r="U802" s="12"/>
      <c r="V802" s="12"/>
      <c r="W802" s="33"/>
      <c r="X802" s="12"/>
      <c r="Y802" s="12"/>
      <c r="Z802" s="12"/>
      <c r="AA802" s="12"/>
      <c r="AB802" s="12"/>
      <c r="AC802" s="15">
        <v>16</v>
      </c>
      <c r="AD802" s="15">
        <v>24</v>
      </c>
      <c r="AE802" s="15">
        <v>24</v>
      </c>
      <c r="AF802" s="14">
        <v>24</v>
      </c>
      <c r="AG802" s="14">
        <v>24</v>
      </c>
      <c r="AH802" s="14">
        <v>24</v>
      </c>
      <c r="AI802" s="14">
        <v>24</v>
      </c>
      <c r="AJ802" s="14">
        <v>24</v>
      </c>
      <c r="AK802" s="14">
        <v>24</v>
      </c>
      <c r="AL802" s="14">
        <v>22</v>
      </c>
      <c r="AM802" s="14">
        <v>24</v>
      </c>
      <c r="AN802" s="14">
        <v>24</v>
      </c>
      <c r="AO802" s="14">
        <v>24</v>
      </c>
      <c r="AP802" s="14">
        <v>30</v>
      </c>
      <c r="AQ802" s="14">
        <v>30</v>
      </c>
      <c r="AR802" s="14">
        <v>34</v>
      </c>
      <c r="AS802" s="14">
        <v>51</v>
      </c>
      <c r="AT802" s="14">
        <v>62</v>
      </c>
      <c r="AU802" s="14">
        <v>62</v>
      </c>
      <c r="AV802" s="14">
        <v>72</v>
      </c>
      <c r="AW802" s="14">
        <v>72</v>
      </c>
      <c r="AX802" s="14">
        <v>70</v>
      </c>
      <c r="AY802" s="14">
        <v>69</v>
      </c>
      <c r="AZ802" s="14">
        <v>69</v>
      </c>
      <c r="BA802" s="14">
        <v>70</v>
      </c>
      <c r="BB802" s="14">
        <v>68</v>
      </c>
      <c r="BC802" s="14">
        <v>70</v>
      </c>
      <c r="BD802" s="55">
        <v>76</v>
      </c>
      <c r="BE802" s="55">
        <v>84</v>
      </c>
      <c r="BF802" s="55">
        <v>84</v>
      </c>
      <c r="BG802" s="56">
        <v>80</v>
      </c>
      <c r="BH802" s="56">
        <v>64</v>
      </c>
      <c r="BI802" s="56">
        <v>64</v>
      </c>
      <c r="BJ802" s="56">
        <v>64</v>
      </c>
      <c r="BK802" s="56">
        <v>67</v>
      </c>
      <c r="BL802" s="56">
        <v>67</v>
      </c>
      <c r="BM802" s="56">
        <v>66</v>
      </c>
      <c r="BN802" s="56">
        <v>62</v>
      </c>
      <c r="BO802" s="56">
        <v>62</v>
      </c>
      <c r="BP802" s="56">
        <v>70</v>
      </c>
    </row>
    <row r="803" spans="1:68" s="11" customFormat="1" x14ac:dyDescent="0.25">
      <c r="A803" s="1" t="s">
        <v>60</v>
      </c>
      <c r="B803" s="16"/>
      <c r="C803" s="16"/>
      <c r="D803" s="34"/>
      <c r="E803" s="16"/>
      <c r="F803" s="16"/>
      <c r="G803" s="16"/>
      <c r="H803" s="16"/>
      <c r="I803" s="16"/>
      <c r="J803" s="34"/>
      <c r="K803" s="16"/>
      <c r="L803" s="16"/>
      <c r="M803" s="16"/>
      <c r="N803" s="16"/>
      <c r="O803" s="16"/>
      <c r="P803" s="34"/>
      <c r="Q803" s="16"/>
      <c r="R803" s="16"/>
      <c r="S803" s="34"/>
      <c r="T803" s="16"/>
      <c r="U803" s="16"/>
      <c r="V803" s="16"/>
      <c r="W803" s="34"/>
      <c r="X803" s="16"/>
      <c r="Y803" s="16"/>
      <c r="Z803" s="16"/>
      <c r="AA803" s="17">
        <v>1</v>
      </c>
      <c r="AB803" s="17">
        <v>32</v>
      </c>
      <c r="AC803" s="17">
        <v>70</v>
      </c>
      <c r="AD803" s="17">
        <v>104</v>
      </c>
      <c r="AE803" s="17">
        <v>104</v>
      </c>
      <c r="AF803" s="18">
        <v>104</v>
      </c>
      <c r="AG803" s="18">
        <v>104</v>
      </c>
      <c r="AH803" s="18">
        <v>100</v>
      </c>
      <c r="AI803" s="18">
        <v>103</v>
      </c>
      <c r="AJ803" s="18">
        <v>99</v>
      </c>
      <c r="AK803" s="18">
        <v>104</v>
      </c>
      <c r="AL803" s="18">
        <v>104</v>
      </c>
      <c r="AM803" s="18">
        <v>104</v>
      </c>
      <c r="AN803" s="18">
        <v>114</v>
      </c>
      <c r="AO803" s="18">
        <v>113</v>
      </c>
      <c r="AP803" s="18">
        <v>116</v>
      </c>
      <c r="AQ803" s="18">
        <v>131</v>
      </c>
      <c r="AR803" s="18">
        <v>162</v>
      </c>
      <c r="AS803" s="18">
        <v>183</v>
      </c>
      <c r="AT803" s="18">
        <v>224</v>
      </c>
      <c r="AU803" s="18">
        <v>223</v>
      </c>
      <c r="AV803" s="18">
        <v>223</v>
      </c>
      <c r="AW803" s="18">
        <v>223</v>
      </c>
      <c r="AX803" s="18">
        <v>224</v>
      </c>
      <c r="AY803" s="18">
        <v>223</v>
      </c>
      <c r="AZ803" s="18">
        <v>223</v>
      </c>
      <c r="BA803" s="18">
        <v>221</v>
      </c>
      <c r="BB803" s="18">
        <v>231</v>
      </c>
      <c r="BC803" s="18">
        <v>227</v>
      </c>
      <c r="BD803" s="53">
        <v>234</v>
      </c>
      <c r="BE803" s="53">
        <v>243</v>
      </c>
      <c r="BF803" s="53">
        <v>251</v>
      </c>
      <c r="BG803" s="54">
        <v>226</v>
      </c>
      <c r="BH803" s="54">
        <v>206</v>
      </c>
      <c r="BI803" s="54">
        <v>173</v>
      </c>
      <c r="BJ803" s="54">
        <v>170</v>
      </c>
      <c r="BK803" s="54">
        <v>180</v>
      </c>
      <c r="BL803" s="54">
        <v>180</v>
      </c>
      <c r="BM803" s="54">
        <v>178</v>
      </c>
      <c r="BN803" s="54">
        <v>176</v>
      </c>
      <c r="BO803" s="54">
        <v>175</v>
      </c>
      <c r="BP803" s="54">
        <v>172</v>
      </c>
    </row>
    <row r="804" spans="1:68" s="8" customFormat="1" x14ac:dyDescent="0.25">
      <c r="A804" s="6" t="s">
        <v>68</v>
      </c>
      <c r="B804" s="38"/>
      <c r="C804" s="38"/>
      <c r="D804" s="36"/>
      <c r="E804" s="38"/>
      <c r="F804" s="38"/>
      <c r="G804" s="38"/>
      <c r="H804" s="38"/>
      <c r="I804" s="38">
        <f t="shared" ref="I804:BJ804" si="138">SUM(I801:I803)</f>
        <v>12</v>
      </c>
      <c r="J804" s="36">
        <f t="shared" si="138"/>
        <v>103</v>
      </c>
      <c r="K804" s="38">
        <f t="shared" si="138"/>
        <v>281</v>
      </c>
      <c r="L804" s="38">
        <f t="shared" si="138"/>
        <v>383</v>
      </c>
      <c r="M804" s="38">
        <f t="shared" si="138"/>
        <v>458</v>
      </c>
      <c r="N804" s="38">
        <f t="shared" si="138"/>
        <v>513</v>
      </c>
      <c r="O804" s="38">
        <f t="shared" si="138"/>
        <v>602</v>
      </c>
      <c r="P804" s="36">
        <f t="shared" si="138"/>
        <v>677</v>
      </c>
      <c r="Q804" s="38">
        <f t="shared" si="138"/>
        <v>687</v>
      </c>
      <c r="R804" s="38">
        <f t="shared" si="138"/>
        <v>684</v>
      </c>
      <c r="S804" s="36">
        <f t="shared" si="138"/>
        <v>676</v>
      </c>
      <c r="T804" s="38">
        <f t="shared" si="138"/>
        <v>667</v>
      </c>
      <c r="U804" s="38">
        <f t="shared" si="138"/>
        <v>662</v>
      </c>
      <c r="V804" s="38">
        <f t="shared" si="138"/>
        <v>663</v>
      </c>
      <c r="W804" s="36">
        <f t="shared" si="138"/>
        <v>659</v>
      </c>
      <c r="X804" s="38">
        <f t="shared" si="138"/>
        <v>660</v>
      </c>
      <c r="Y804" s="38">
        <f t="shared" si="138"/>
        <v>660</v>
      </c>
      <c r="Z804" s="38">
        <f t="shared" si="138"/>
        <v>657</v>
      </c>
      <c r="AA804" s="38">
        <f t="shared" si="138"/>
        <v>658</v>
      </c>
      <c r="AB804" s="38">
        <f t="shared" si="138"/>
        <v>654</v>
      </c>
      <c r="AC804" s="38">
        <f t="shared" si="138"/>
        <v>653</v>
      </c>
      <c r="AD804" s="38">
        <f t="shared" si="138"/>
        <v>653</v>
      </c>
      <c r="AE804" s="38">
        <f t="shared" si="138"/>
        <v>653</v>
      </c>
      <c r="AF804" s="38">
        <f t="shared" si="138"/>
        <v>657</v>
      </c>
      <c r="AG804" s="38">
        <f t="shared" si="138"/>
        <v>657</v>
      </c>
      <c r="AH804" s="38">
        <f t="shared" si="138"/>
        <v>655</v>
      </c>
      <c r="AI804" s="38">
        <f t="shared" si="138"/>
        <v>655</v>
      </c>
      <c r="AJ804" s="38">
        <f t="shared" si="138"/>
        <v>654</v>
      </c>
      <c r="AK804" s="38">
        <f t="shared" si="138"/>
        <v>651</v>
      </c>
      <c r="AL804" s="38">
        <f t="shared" si="138"/>
        <v>650</v>
      </c>
      <c r="AM804" s="38">
        <f t="shared" si="138"/>
        <v>648</v>
      </c>
      <c r="AN804" s="38">
        <f t="shared" si="138"/>
        <v>647</v>
      </c>
      <c r="AO804" s="38">
        <f t="shared" si="138"/>
        <v>643</v>
      </c>
      <c r="AP804" s="38">
        <f t="shared" si="138"/>
        <v>559</v>
      </c>
      <c r="AQ804" s="38">
        <f t="shared" si="138"/>
        <v>574</v>
      </c>
      <c r="AR804" s="38">
        <f t="shared" si="138"/>
        <v>609</v>
      </c>
      <c r="AS804" s="38">
        <f t="shared" si="138"/>
        <v>566</v>
      </c>
      <c r="AT804" s="38">
        <f t="shared" si="138"/>
        <v>553</v>
      </c>
      <c r="AU804" s="38">
        <f t="shared" si="138"/>
        <v>551</v>
      </c>
      <c r="AV804" s="38">
        <f t="shared" si="138"/>
        <v>550</v>
      </c>
      <c r="AW804" s="38">
        <f t="shared" si="138"/>
        <v>552</v>
      </c>
      <c r="AX804" s="38">
        <f t="shared" si="138"/>
        <v>549</v>
      </c>
      <c r="AY804" s="38">
        <f t="shared" si="138"/>
        <v>547</v>
      </c>
      <c r="AZ804" s="38">
        <f t="shared" si="138"/>
        <v>546</v>
      </c>
      <c r="BA804" s="38">
        <f t="shared" si="138"/>
        <v>547</v>
      </c>
      <c r="BB804" s="38">
        <f t="shared" si="138"/>
        <v>546</v>
      </c>
      <c r="BC804" s="38">
        <f t="shared" si="138"/>
        <v>546</v>
      </c>
      <c r="BD804" s="38">
        <f t="shared" si="138"/>
        <v>534</v>
      </c>
      <c r="BE804" s="38">
        <f t="shared" si="138"/>
        <v>535</v>
      </c>
      <c r="BF804" s="38">
        <f t="shared" si="138"/>
        <v>535</v>
      </c>
      <c r="BG804" s="38">
        <f t="shared" si="138"/>
        <v>505</v>
      </c>
      <c r="BH804" s="38">
        <f t="shared" si="138"/>
        <v>454</v>
      </c>
      <c r="BI804" s="38">
        <f t="shared" si="138"/>
        <v>419</v>
      </c>
      <c r="BJ804" s="38">
        <f t="shared" si="138"/>
        <v>417</v>
      </c>
      <c r="BK804" s="77">
        <v>414</v>
      </c>
      <c r="BL804" s="1">
        <v>415</v>
      </c>
      <c r="BM804" s="1">
        <v>408</v>
      </c>
      <c r="BN804" s="1">
        <v>400</v>
      </c>
      <c r="BO804" s="1">
        <v>396</v>
      </c>
      <c r="BP804" s="1">
        <v>398</v>
      </c>
    </row>
    <row r="805" spans="1:68" s="11" customFormat="1" x14ac:dyDescent="0.25">
      <c r="A805" s="8" t="s">
        <v>98</v>
      </c>
      <c r="B805" s="16"/>
      <c r="C805" s="16"/>
      <c r="D805" s="34"/>
      <c r="E805" s="16"/>
      <c r="F805" s="16"/>
      <c r="G805" s="16"/>
      <c r="H805" s="16"/>
      <c r="I805" s="16"/>
      <c r="J805" s="34"/>
      <c r="K805" s="16"/>
      <c r="L805" s="16"/>
      <c r="M805" s="16"/>
      <c r="N805" s="16"/>
      <c r="O805" s="16"/>
      <c r="P805" s="34"/>
      <c r="Q805" s="16"/>
      <c r="R805" s="16"/>
      <c r="S805" s="34"/>
      <c r="T805" s="16"/>
      <c r="U805" s="16"/>
      <c r="V805" s="16"/>
      <c r="W805" s="34"/>
      <c r="X805" s="16"/>
      <c r="Y805" s="16"/>
      <c r="Z805" s="16"/>
      <c r="AA805" s="17"/>
      <c r="AB805" s="17"/>
      <c r="AC805" s="17"/>
      <c r="AD805" s="17"/>
      <c r="AE805" s="1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8"/>
      <c r="BB805" s="18"/>
      <c r="BC805" s="18"/>
      <c r="BD805" s="9"/>
      <c r="BE805" s="9"/>
      <c r="BF805" s="9"/>
    </row>
    <row r="806" spans="1:68" s="13" customFormat="1" x14ac:dyDescent="0.25">
      <c r="A806" s="1" t="s">
        <v>67</v>
      </c>
      <c r="B806" s="8"/>
      <c r="C806" s="8"/>
      <c r="D806" s="29"/>
      <c r="E806" s="8"/>
      <c r="F806" s="8"/>
      <c r="G806" s="8"/>
      <c r="H806" s="8"/>
      <c r="I806" s="8"/>
      <c r="J806" s="29"/>
      <c r="K806" s="8"/>
      <c r="L806" s="8"/>
      <c r="M806" s="8"/>
      <c r="N806" s="8"/>
      <c r="O806" s="8"/>
      <c r="P806" s="29"/>
      <c r="Q806" s="8"/>
      <c r="R806" s="8"/>
      <c r="S806" s="29"/>
      <c r="T806" s="8"/>
      <c r="U806" s="8"/>
      <c r="V806" s="8"/>
      <c r="W806" s="29"/>
      <c r="X806" s="8"/>
      <c r="Y806" s="8"/>
      <c r="Z806" s="8"/>
      <c r="AA806" s="8"/>
      <c r="AB806" s="8"/>
      <c r="AC806" s="8"/>
      <c r="AD806" s="8"/>
      <c r="AE806" s="8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>
        <v>3</v>
      </c>
      <c r="AY806" s="9">
        <v>3</v>
      </c>
      <c r="AZ806" s="9">
        <v>3</v>
      </c>
      <c r="BA806" s="9">
        <v>3</v>
      </c>
      <c r="BB806" s="9">
        <v>3</v>
      </c>
      <c r="BC806" s="9">
        <v>3</v>
      </c>
      <c r="BD806" s="14"/>
      <c r="BE806" s="14"/>
      <c r="BF806" s="14"/>
      <c r="BG806" s="14"/>
      <c r="BH806" s="14"/>
      <c r="BI806" s="14"/>
    </row>
    <row r="807" spans="1:68" s="13" customFormat="1" x14ac:dyDescent="0.25">
      <c r="A807" s="1" t="s">
        <v>64</v>
      </c>
      <c r="B807" s="8"/>
      <c r="C807" s="8"/>
      <c r="D807" s="29"/>
      <c r="E807" s="8"/>
      <c r="F807" s="8"/>
      <c r="G807" s="8"/>
      <c r="H807" s="8"/>
      <c r="I807" s="8"/>
      <c r="J807" s="29"/>
      <c r="K807" s="8"/>
      <c r="L807" s="8"/>
      <c r="M807" s="8"/>
      <c r="N807" s="8"/>
      <c r="O807" s="8"/>
      <c r="P807" s="29"/>
      <c r="Q807" s="8"/>
      <c r="R807" s="8"/>
      <c r="S807" s="29"/>
      <c r="T807" s="8"/>
      <c r="U807" s="8"/>
      <c r="V807" s="8"/>
      <c r="W807" s="29"/>
      <c r="X807" s="8"/>
      <c r="Y807" s="8"/>
      <c r="Z807" s="8"/>
      <c r="AA807" s="8"/>
      <c r="AB807" s="8"/>
      <c r="AC807" s="8"/>
      <c r="AD807" s="8"/>
      <c r="AE807" s="8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14"/>
      <c r="BE807" s="14"/>
      <c r="BF807" s="14"/>
      <c r="BG807" s="14"/>
      <c r="BH807" s="14"/>
      <c r="BI807" s="14"/>
    </row>
    <row r="808" spans="1:68" s="13" customFormat="1" x14ac:dyDescent="0.25">
      <c r="A808" s="1" t="s">
        <v>60</v>
      </c>
      <c r="B808" s="8"/>
      <c r="C808" s="8"/>
      <c r="D808" s="29"/>
      <c r="E808" s="8"/>
      <c r="F808" s="8"/>
      <c r="G808" s="8"/>
      <c r="H808" s="8"/>
      <c r="I808" s="8"/>
      <c r="J808" s="29"/>
      <c r="K808" s="8"/>
      <c r="L808" s="8"/>
      <c r="M808" s="8"/>
      <c r="N808" s="8"/>
      <c r="O808" s="8"/>
      <c r="P808" s="29"/>
      <c r="Q808" s="8"/>
      <c r="R808" s="8"/>
      <c r="S808" s="29"/>
      <c r="T808" s="8"/>
      <c r="U808" s="8"/>
      <c r="V808" s="8"/>
      <c r="W808" s="29"/>
      <c r="X808" s="8"/>
      <c r="Y808" s="8"/>
      <c r="Z808" s="8"/>
      <c r="AA808" s="8"/>
      <c r="AB808" s="8"/>
      <c r="AC808" s="8"/>
      <c r="AD808" s="8"/>
      <c r="AE808" s="8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14"/>
      <c r="BE808" s="14"/>
      <c r="BF808" s="14"/>
      <c r="BG808" s="14"/>
      <c r="BH808" s="14"/>
      <c r="BI808" s="14"/>
    </row>
    <row r="809" spans="1:68" s="12" customFormat="1" x14ac:dyDescent="0.25">
      <c r="A809" s="6" t="s">
        <v>68</v>
      </c>
      <c r="B809" s="38"/>
      <c r="C809" s="38"/>
      <c r="D809" s="36"/>
      <c r="E809" s="38"/>
      <c r="F809" s="38"/>
      <c r="G809" s="38"/>
      <c r="H809" s="38"/>
      <c r="I809" s="38"/>
      <c r="J809" s="36"/>
      <c r="K809" s="38"/>
      <c r="L809" s="38"/>
      <c r="M809" s="38"/>
      <c r="N809" s="38"/>
      <c r="O809" s="38"/>
      <c r="P809" s="36"/>
      <c r="Q809" s="38"/>
      <c r="R809" s="38"/>
      <c r="S809" s="36"/>
      <c r="T809" s="38"/>
      <c r="U809" s="38"/>
      <c r="V809" s="38"/>
      <c r="W809" s="36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>
        <f t="shared" ref="AX809:BC809" si="139">SUM(AX806:AX808)</f>
        <v>3</v>
      </c>
      <c r="AY809" s="38">
        <f t="shared" si="139"/>
        <v>3</v>
      </c>
      <c r="AZ809" s="38">
        <f t="shared" si="139"/>
        <v>3</v>
      </c>
      <c r="BA809" s="38">
        <f t="shared" si="139"/>
        <v>3</v>
      </c>
      <c r="BB809" s="38">
        <f t="shared" si="139"/>
        <v>3</v>
      </c>
      <c r="BC809" s="38">
        <f t="shared" si="139"/>
        <v>3</v>
      </c>
      <c r="BD809" s="71"/>
      <c r="BE809" s="71"/>
      <c r="BF809" s="71"/>
      <c r="BG809" s="71"/>
      <c r="BH809" s="71"/>
      <c r="BI809" s="71"/>
    </row>
    <row r="810" spans="1:68" s="13" customFormat="1" x14ac:dyDescent="0.25">
      <c r="A810" s="8" t="s">
        <v>237</v>
      </c>
      <c r="B810" s="8"/>
      <c r="C810" s="8"/>
      <c r="D810" s="29"/>
      <c r="E810" s="8"/>
      <c r="F810" s="8"/>
      <c r="G810" s="8"/>
      <c r="H810" s="8"/>
      <c r="I810" s="8"/>
      <c r="J810" s="29"/>
      <c r="K810" s="8"/>
      <c r="L810" s="8"/>
      <c r="M810" s="8"/>
      <c r="N810" s="8"/>
      <c r="O810" s="8"/>
      <c r="P810" s="29"/>
      <c r="Q810" s="8"/>
      <c r="R810" s="8"/>
      <c r="S810" s="29"/>
      <c r="T810" s="8"/>
      <c r="U810" s="8"/>
      <c r="V810" s="8"/>
      <c r="W810" s="29"/>
      <c r="X810" s="8"/>
      <c r="Y810" s="8"/>
      <c r="Z810" s="8"/>
      <c r="AA810" s="8"/>
      <c r="AB810" s="8"/>
      <c r="AC810" s="8"/>
      <c r="AD810" s="8"/>
      <c r="AE810" s="8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14"/>
      <c r="BE810" s="14"/>
      <c r="BF810" s="14"/>
      <c r="BG810" s="14"/>
      <c r="BH810" s="14"/>
      <c r="BI810" s="14"/>
    </row>
    <row r="811" spans="1:68" s="13" customFormat="1" x14ac:dyDescent="0.25">
      <c r="A811" s="1" t="s">
        <v>67</v>
      </c>
      <c r="B811" s="9"/>
      <c r="C811" s="9"/>
      <c r="D811" s="10">
        <v>1</v>
      </c>
      <c r="E811" s="9"/>
      <c r="F811" s="10"/>
      <c r="G811" s="10"/>
      <c r="H811" s="8"/>
      <c r="I811" s="8"/>
      <c r="J811" s="29"/>
      <c r="K811" s="8"/>
      <c r="L811" s="8"/>
      <c r="M811" s="8"/>
      <c r="N811" s="8"/>
      <c r="O811" s="8"/>
      <c r="P811" s="29"/>
      <c r="Q811" s="8"/>
      <c r="R811" s="8"/>
      <c r="S811" s="29"/>
      <c r="T811" s="8"/>
      <c r="U811" s="8"/>
      <c r="V811" s="8"/>
      <c r="W811" s="29"/>
      <c r="X811" s="8"/>
      <c r="Y811" s="8"/>
      <c r="Z811" s="8"/>
      <c r="AA811" s="8"/>
      <c r="AB811" s="8"/>
      <c r="AC811" s="8"/>
      <c r="AD811" s="8"/>
      <c r="AE811" s="8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</row>
    <row r="812" spans="1:68" s="13" customFormat="1" x14ac:dyDescent="0.25">
      <c r="A812" s="1" t="s">
        <v>64</v>
      </c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4"/>
      <c r="BE812" s="14"/>
      <c r="BF812" s="14"/>
      <c r="BG812" s="14"/>
      <c r="BH812" s="14"/>
      <c r="BI812" s="14"/>
    </row>
    <row r="813" spans="1:68" s="26" customFormat="1" x14ac:dyDescent="0.25">
      <c r="A813" s="1" t="s">
        <v>60</v>
      </c>
      <c r="B813" s="1"/>
      <c r="C813" s="1"/>
      <c r="D813" s="35"/>
      <c r="E813" s="1"/>
      <c r="F813" s="1"/>
      <c r="G813" s="1"/>
      <c r="H813" s="1"/>
      <c r="I813" s="1"/>
      <c r="J813" s="35"/>
      <c r="K813" s="1"/>
      <c r="L813" s="1"/>
      <c r="M813" s="1"/>
      <c r="N813" s="1"/>
      <c r="O813" s="1"/>
      <c r="P813" s="35"/>
      <c r="Q813" s="1"/>
      <c r="R813" s="1"/>
      <c r="S813" s="35"/>
      <c r="T813" s="1"/>
      <c r="U813" s="1"/>
      <c r="V813" s="1"/>
      <c r="W813" s="35"/>
      <c r="X813" s="1"/>
      <c r="Y813" s="1"/>
      <c r="Z813" s="1"/>
      <c r="AA813" s="1"/>
      <c r="AB813" s="1"/>
      <c r="AC813" s="1"/>
      <c r="AD813" s="1"/>
      <c r="AE813" s="1"/>
      <c r="AF813" s="2"/>
      <c r="AG813" s="2"/>
      <c r="AH813" s="2"/>
      <c r="AI813" s="2"/>
      <c r="AJ813" s="2"/>
      <c r="AK813" s="2"/>
      <c r="AL813" s="2"/>
      <c r="AM813" s="2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2"/>
      <c r="BD813" s="10"/>
      <c r="BE813" s="10"/>
      <c r="BF813" s="10"/>
    </row>
    <row r="814" spans="1:68" s="1" customFormat="1" x14ac:dyDescent="0.25">
      <c r="A814" s="6" t="s">
        <v>68</v>
      </c>
      <c r="B814" s="38"/>
      <c r="C814" s="38"/>
      <c r="D814" s="36">
        <f>SUM(D811:D813)</f>
        <v>1</v>
      </c>
      <c r="E814" s="38"/>
      <c r="F814" s="38"/>
      <c r="G814" s="38"/>
      <c r="H814" s="38"/>
      <c r="I814" s="38"/>
      <c r="J814" s="36"/>
      <c r="K814" s="38"/>
      <c r="L814" s="38"/>
      <c r="M814" s="38"/>
      <c r="N814" s="38"/>
      <c r="O814" s="38"/>
      <c r="P814" s="36"/>
      <c r="Q814" s="38"/>
      <c r="R814" s="38"/>
      <c r="S814" s="36"/>
      <c r="T814" s="38"/>
      <c r="U814" s="38"/>
      <c r="V814" s="38"/>
      <c r="W814" s="36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</row>
    <row r="815" spans="1:68" x14ac:dyDescent="0.25">
      <c r="A815" s="30" t="s">
        <v>459</v>
      </c>
    </row>
    <row r="816" spans="1:68" x14ac:dyDescent="0.25">
      <c r="A816" s="24" t="s">
        <v>67</v>
      </c>
      <c r="B816" s="4">
        <f t="shared" ref="B816:AG816" si="140">+B821+B826+B831+B836+B841+B846+B851+B856+B861+B866+B871+B876+B881+B886+B891+B896+B901+B906+B911+B916+B921+B926+B931+B936+B941+B946+B951+B956+B961+B966+B971+B976+B981+B986+B991+B996+B1001+B1006+B1011+B1016+B1021+B1026+B1031+B1036+B1041+B1046+B1051+B1056+B1061+B1066+B1071+B1076+B1081+B1086+B1091+B1096+B1101+B1106+B1111+B1116+B1121+B1126+B1131+B1136+B1141+B1146+B1151+B1156+B1161+B1166+B1171+B1176+B1181+B1186+B1191+B1196+B1201+B1206+B1211+B1216+B1221+B1226+B1231+B1236+B1241+B1246+B1251+B1256+B1261</f>
        <v>2466</v>
      </c>
      <c r="C816" s="4">
        <f t="shared" si="140"/>
        <v>2858</v>
      </c>
      <c r="D816" s="4">
        <f t="shared" si="140"/>
        <v>2968</v>
      </c>
      <c r="E816" s="4">
        <f t="shared" si="140"/>
        <v>3429</v>
      </c>
      <c r="F816" s="4">
        <f t="shared" si="140"/>
        <v>3600</v>
      </c>
      <c r="G816" s="4">
        <f t="shared" si="140"/>
        <v>3702</v>
      </c>
      <c r="H816" s="4">
        <f t="shared" si="140"/>
        <v>3798</v>
      </c>
      <c r="I816" s="4">
        <f t="shared" si="140"/>
        <v>3727</v>
      </c>
      <c r="J816" s="4">
        <f t="shared" si="140"/>
        <v>3334</v>
      </c>
      <c r="K816" s="4">
        <f t="shared" si="140"/>
        <v>2788</v>
      </c>
      <c r="L816" s="4">
        <f t="shared" si="140"/>
        <v>2549</v>
      </c>
      <c r="M816" s="4">
        <f t="shared" si="140"/>
        <v>2396</v>
      </c>
      <c r="N816" s="4">
        <f t="shared" si="140"/>
        <v>2504</v>
      </c>
      <c r="O816" s="4">
        <f t="shared" si="140"/>
        <v>2510</v>
      </c>
      <c r="P816" s="4">
        <f t="shared" si="140"/>
        <v>2327</v>
      </c>
      <c r="Q816" s="4">
        <f t="shared" si="140"/>
        <v>2366</v>
      </c>
      <c r="R816" s="4">
        <f t="shared" si="140"/>
        <v>2238</v>
      </c>
      <c r="S816" s="4">
        <f t="shared" si="140"/>
        <v>2145</v>
      </c>
      <c r="T816" s="4">
        <f t="shared" si="140"/>
        <v>2322</v>
      </c>
      <c r="U816" s="4">
        <f t="shared" si="140"/>
        <v>2052</v>
      </c>
      <c r="V816" s="4">
        <f t="shared" si="140"/>
        <v>1851</v>
      </c>
      <c r="W816" s="4">
        <f t="shared" si="140"/>
        <v>1509</v>
      </c>
      <c r="X816" s="4">
        <f t="shared" si="140"/>
        <v>1466</v>
      </c>
      <c r="Y816" s="4">
        <f t="shared" si="140"/>
        <v>1172</v>
      </c>
      <c r="Z816" s="4">
        <f t="shared" si="140"/>
        <v>1096</v>
      </c>
      <c r="AA816" s="4">
        <f t="shared" si="140"/>
        <v>928</v>
      </c>
      <c r="AB816" s="4">
        <f t="shared" si="140"/>
        <v>889</v>
      </c>
      <c r="AC816" s="4">
        <f t="shared" si="140"/>
        <v>884</v>
      </c>
      <c r="AD816" s="4">
        <f t="shared" si="140"/>
        <v>845</v>
      </c>
      <c r="AE816" s="4">
        <f t="shared" si="140"/>
        <v>841</v>
      </c>
      <c r="AF816" s="4">
        <f t="shared" si="140"/>
        <v>836</v>
      </c>
      <c r="AG816" s="4">
        <f t="shared" si="140"/>
        <v>835</v>
      </c>
      <c r="AH816" s="4">
        <f t="shared" ref="AH816:BI816" si="141">+AH821+AH826+AH831+AH836+AH841+AH846+AH851+AH856+AH861+AH866+AH871+AH876+AH881+AH886+AH891+AH896+AH901+AH906+AH911+AH916+AH921+AH926+AH931+AH936+AH941+AH946+AH951+AH956+AH961+AH966+AH971+AH976+AH981+AH986+AH991+AH996+AH1001+AH1006+AH1011+AH1016+AH1021+AH1026+AH1031+AH1036+AH1041+AH1046+AH1051+AH1056+AH1061+AH1066+AH1071+AH1076+AH1081+AH1086+AH1091+AH1096+AH1101+AH1106+AH1111+AH1116+AH1121+AH1126+AH1131+AH1136+AH1141+AH1146+AH1151+AH1156+AH1161+AH1166+AH1171+AH1176+AH1181+AH1186+AH1191+AH1196+AH1201+AH1206+AH1211+AH1216+AH1221+AH1226+AH1231+AH1236+AH1241+AH1246+AH1251+AH1256+AH1261</f>
        <v>836</v>
      </c>
      <c r="AI816" s="4">
        <f t="shared" si="141"/>
        <v>827</v>
      </c>
      <c r="AJ816" s="4">
        <f t="shared" si="141"/>
        <v>863</v>
      </c>
      <c r="AK816" s="4">
        <f t="shared" si="141"/>
        <v>859</v>
      </c>
      <c r="AL816" s="4">
        <f t="shared" si="141"/>
        <v>855</v>
      </c>
      <c r="AM816" s="4">
        <f t="shared" si="141"/>
        <v>849</v>
      </c>
      <c r="AN816" s="4">
        <f t="shared" si="141"/>
        <v>859</v>
      </c>
      <c r="AO816" s="4">
        <f t="shared" si="141"/>
        <v>825</v>
      </c>
      <c r="AP816" s="4">
        <f t="shared" si="141"/>
        <v>882</v>
      </c>
      <c r="AQ816" s="4">
        <f t="shared" si="141"/>
        <v>799</v>
      </c>
      <c r="AR816" s="4">
        <f t="shared" si="141"/>
        <v>775</v>
      </c>
      <c r="AS816" s="4">
        <f t="shared" si="141"/>
        <v>749</v>
      </c>
      <c r="AT816" s="4">
        <f t="shared" si="141"/>
        <v>729</v>
      </c>
      <c r="AU816" s="4">
        <f t="shared" si="141"/>
        <v>685</v>
      </c>
      <c r="AV816" s="4">
        <f t="shared" si="141"/>
        <v>645</v>
      </c>
      <c r="AW816" s="4">
        <f t="shared" si="141"/>
        <v>627</v>
      </c>
      <c r="AX816" s="4">
        <f t="shared" si="141"/>
        <v>610</v>
      </c>
      <c r="AY816" s="4">
        <f t="shared" si="141"/>
        <v>590</v>
      </c>
      <c r="AZ816" s="4">
        <f t="shared" si="141"/>
        <v>568</v>
      </c>
      <c r="BA816" s="4">
        <f t="shared" si="141"/>
        <v>550</v>
      </c>
      <c r="BB816" s="4">
        <f t="shared" si="141"/>
        <v>541</v>
      </c>
      <c r="BC816" s="4">
        <f t="shared" si="141"/>
        <v>533</v>
      </c>
      <c r="BD816" s="4">
        <f t="shared" si="141"/>
        <v>517</v>
      </c>
      <c r="BE816" s="4">
        <f t="shared" si="141"/>
        <v>527</v>
      </c>
      <c r="BF816" s="4">
        <f t="shared" si="141"/>
        <v>534</v>
      </c>
      <c r="BG816" s="4">
        <f t="shared" si="141"/>
        <v>462</v>
      </c>
      <c r="BH816" s="4">
        <f t="shared" si="141"/>
        <v>460</v>
      </c>
      <c r="BI816" s="4">
        <f t="shared" si="141"/>
        <v>464</v>
      </c>
      <c r="BJ816" s="4">
        <v>458</v>
      </c>
      <c r="BK816" s="1">
        <v>429</v>
      </c>
      <c r="BL816" s="1">
        <v>425</v>
      </c>
      <c r="BM816" s="1">
        <v>413</v>
      </c>
      <c r="BN816" s="1">
        <v>410</v>
      </c>
      <c r="BO816" s="1">
        <v>381</v>
      </c>
      <c r="BP816" s="1">
        <v>384</v>
      </c>
    </row>
    <row r="817" spans="1:68" x14ac:dyDescent="0.25">
      <c r="A817" s="24" t="s">
        <v>64</v>
      </c>
      <c r="B817" s="4">
        <f t="shared" ref="B817:AG817" si="142">+B822+B827+B832+B837+B842+B847+B852+B857+B862+B867+B872+B877+B882+B887+B892+B897+B902+B907+B912+B917+B922+B927+B932+B937+B942+B947+B952+B957+B962+B967+B972+B977+B982+B987+B992+B997+B1002+B1007+B1012+B1017+B1022+B1027+B1032+B1037+B1042+B1047+B1052+B1057+B1062+B1067+B1072+B1077+B1082+B1087+B1092+B1097+B1102+B1107+B1112+B1117+B1122+B1127+B1132+B1137+B1142+B1147+B1152+B1157+B1162+B1167+B1172+B1177+B1182+B1187+B1192+B1197+B1202+B1207+B1212+B1217+B1222+B1227+B1232+B1237+B1242+B1247+B1252+B1257+B1262</f>
        <v>50</v>
      </c>
      <c r="C817" s="4">
        <f t="shared" si="142"/>
        <v>5</v>
      </c>
      <c r="D817" s="4">
        <f t="shared" si="142"/>
        <v>1</v>
      </c>
      <c r="E817" s="4">
        <f t="shared" si="142"/>
        <v>116</v>
      </c>
      <c r="F817" s="4">
        <f t="shared" si="142"/>
        <v>181</v>
      </c>
      <c r="G817" s="4">
        <f t="shared" si="142"/>
        <v>249</v>
      </c>
      <c r="H817" s="4">
        <f t="shared" si="142"/>
        <v>305</v>
      </c>
      <c r="I817" s="4">
        <f t="shared" si="142"/>
        <v>488</v>
      </c>
      <c r="J817" s="4">
        <f t="shared" si="142"/>
        <v>599</v>
      </c>
      <c r="K817" s="4">
        <f t="shared" si="142"/>
        <v>721</v>
      </c>
      <c r="L817" s="4">
        <f t="shared" si="142"/>
        <v>713</v>
      </c>
      <c r="M817" s="4">
        <f t="shared" si="142"/>
        <v>745</v>
      </c>
      <c r="N817" s="4">
        <f t="shared" si="142"/>
        <v>645</v>
      </c>
      <c r="O817" s="4">
        <f t="shared" si="142"/>
        <v>530</v>
      </c>
      <c r="P817" s="4">
        <f t="shared" si="142"/>
        <v>664</v>
      </c>
      <c r="Q817" s="4">
        <f t="shared" si="142"/>
        <v>581</v>
      </c>
      <c r="R817" s="4">
        <f t="shared" si="142"/>
        <v>469</v>
      </c>
      <c r="S817" s="4">
        <f t="shared" si="142"/>
        <v>462</v>
      </c>
      <c r="T817" s="4">
        <f t="shared" si="142"/>
        <v>394</v>
      </c>
      <c r="U817" s="4">
        <f t="shared" si="142"/>
        <v>345</v>
      </c>
      <c r="V817" s="4">
        <f t="shared" si="142"/>
        <v>284</v>
      </c>
      <c r="W817" s="4">
        <f t="shared" si="142"/>
        <v>213</v>
      </c>
      <c r="X817" s="4">
        <f t="shared" si="142"/>
        <v>197</v>
      </c>
      <c r="Y817" s="4">
        <f t="shared" si="142"/>
        <v>212</v>
      </c>
      <c r="Z817" s="4">
        <f t="shared" si="142"/>
        <v>225</v>
      </c>
      <c r="AA817" s="4">
        <f t="shared" si="142"/>
        <v>229</v>
      </c>
      <c r="AB817" s="4">
        <f t="shared" si="142"/>
        <v>230</v>
      </c>
      <c r="AC817" s="4">
        <f t="shared" si="142"/>
        <v>221</v>
      </c>
      <c r="AD817" s="4">
        <f t="shared" si="142"/>
        <v>212</v>
      </c>
      <c r="AE817" s="4">
        <f t="shared" si="142"/>
        <v>212</v>
      </c>
      <c r="AF817" s="4">
        <f t="shared" si="142"/>
        <v>210</v>
      </c>
      <c r="AG817" s="4">
        <f t="shared" si="142"/>
        <v>186</v>
      </c>
      <c r="AH817" s="4">
        <f t="shared" ref="AH817:BI817" si="143">+AH822+AH827+AH832+AH837+AH842+AH847+AH852+AH857+AH862+AH867+AH872+AH877+AH882+AH887+AH892+AH897+AH902+AH907+AH912+AH917+AH922+AH927+AH932+AH937+AH942+AH947+AH952+AH957+AH962+AH967+AH972+AH977+AH982+AH987+AH992+AH997+AH1002+AH1007+AH1012+AH1017+AH1022+AH1027+AH1032+AH1037+AH1042+AH1047+AH1052+AH1057+AH1062+AH1067+AH1072+AH1077+AH1082+AH1087+AH1092+AH1097+AH1102+AH1107+AH1112+AH1117+AH1122+AH1127+AH1132+AH1137+AH1142+AH1147+AH1152+AH1157+AH1162+AH1167+AH1172+AH1177+AH1182+AH1187+AH1192+AH1197+AH1202+AH1207+AH1212+AH1217+AH1222+AH1227+AH1232+AH1237+AH1242+AH1247+AH1252+AH1257+AH1262</f>
        <v>151</v>
      </c>
      <c r="AI817" s="4">
        <f t="shared" si="143"/>
        <v>153</v>
      </c>
      <c r="AJ817" s="4">
        <f t="shared" si="143"/>
        <v>146</v>
      </c>
      <c r="AK817" s="4">
        <f t="shared" si="143"/>
        <v>152</v>
      </c>
      <c r="AL817" s="4">
        <f t="shared" si="143"/>
        <v>153</v>
      </c>
      <c r="AM817" s="4">
        <f t="shared" si="143"/>
        <v>161</v>
      </c>
      <c r="AN817" s="4">
        <f t="shared" si="143"/>
        <v>152</v>
      </c>
      <c r="AO817" s="4">
        <f t="shared" si="143"/>
        <v>164</v>
      </c>
      <c r="AP817" s="4">
        <f t="shared" si="143"/>
        <v>168</v>
      </c>
      <c r="AQ817" s="4">
        <f t="shared" si="143"/>
        <v>167</v>
      </c>
      <c r="AR817" s="4">
        <f t="shared" si="143"/>
        <v>164</v>
      </c>
      <c r="AS817" s="4">
        <f t="shared" si="143"/>
        <v>168</v>
      </c>
      <c r="AT817" s="4">
        <f t="shared" si="143"/>
        <v>177</v>
      </c>
      <c r="AU817" s="4">
        <f t="shared" si="143"/>
        <v>184</v>
      </c>
      <c r="AV817" s="4">
        <f t="shared" si="143"/>
        <v>189</v>
      </c>
      <c r="AW817" s="4">
        <f t="shared" si="143"/>
        <v>190</v>
      </c>
      <c r="AX817" s="4">
        <f t="shared" si="143"/>
        <v>175</v>
      </c>
      <c r="AY817" s="4">
        <f t="shared" si="143"/>
        <v>182</v>
      </c>
      <c r="AZ817" s="4">
        <f t="shared" si="143"/>
        <v>183</v>
      </c>
      <c r="BA817" s="4">
        <f t="shared" si="143"/>
        <v>184</v>
      </c>
      <c r="BB817" s="4">
        <f t="shared" si="143"/>
        <v>184</v>
      </c>
      <c r="BC817" s="4">
        <f t="shared" si="143"/>
        <v>175</v>
      </c>
      <c r="BD817" s="4">
        <f t="shared" si="143"/>
        <v>145</v>
      </c>
      <c r="BE817" s="4">
        <f t="shared" si="143"/>
        <v>118</v>
      </c>
      <c r="BF817" s="4">
        <f t="shared" si="143"/>
        <v>146</v>
      </c>
      <c r="BG817" s="4">
        <f t="shared" si="143"/>
        <v>152</v>
      </c>
      <c r="BH817" s="4">
        <f t="shared" si="143"/>
        <v>149</v>
      </c>
      <c r="BI817" s="4">
        <f t="shared" si="143"/>
        <v>149</v>
      </c>
      <c r="BJ817" s="4">
        <v>149</v>
      </c>
      <c r="BK817" s="1">
        <v>152</v>
      </c>
      <c r="BL817" s="1">
        <v>148</v>
      </c>
      <c r="BM817" s="1">
        <v>147</v>
      </c>
      <c r="BN817" s="1">
        <v>145</v>
      </c>
      <c r="BO817" s="1">
        <v>139</v>
      </c>
      <c r="BP817" s="1">
        <v>101</v>
      </c>
    </row>
    <row r="818" spans="1:68" x14ac:dyDescent="0.25">
      <c r="A818" s="24" t="s">
        <v>60</v>
      </c>
      <c r="B818" s="4">
        <f t="shared" ref="B818:AG818" si="144">+B823+B828+B833+B838+B843+B848+B853+B858+B863+B868+B873+B878+B883+B888+B893+B898+B903+B908+B913+B918+B923+B928+B933+B938+B943+B948+B953+B958+B963+B968+B973+B978+B983+B988+B993+B998+B1003+B1008+B1013+B1018+B1023+B1028+B1033+B1038+B1043+B1048+B1053+B1058+B1063+B1068+B1073+B1078+B1083+B1088+B1093+B1098+B1103+B1108+B1113+B1118+B1123+B1128+B1133+B1138+B1143+B1148+B1153+B1158+B1163+B1168+B1173+B1178+B1183+B1188+B1193+B1198+B1203+B1208+B1213+B1218+B1223+B1228+B1233+B1238+B1243+B1248+B1253+B1258+B1263</f>
        <v>181</v>
      </c>
      <c r="C818" s="4">
        <f t="shared" si="144"/>
        <v>91</v>
      </c>
      <c r="D818" s="4">
        <f t="shared" si="144"/>
        <v>88</v>
      </c>
      <c r="E818" s="4">
        <f t="shared" si="144"/>
        <v>86</v>
      </c>
      <c r="F818" s="4">
        <f t="shared" si="144"/>
        <v>95</v>
      </c>
      <c r="G818" s="4">
        <f t="shared" si="144"/>
        <v>96</v>
      </c>
      <c r="H818" s="4">
        <f t="shared" si="144"/>
        <v>168</v>
      </c>
      <c r="I818" s="4">
        <f t="shared" si="144"/>
        <v>170</v>
      </c>
      <c r="J818" s="4">
        <f t="shared" si="144"/>
        <v>181</v>
      </c>
      <c r="K818" s="4">
        <f t="shared" si="144"/>
        <v>183</v>
      </c>
      <c r="L818" s="4">
        <f t="shared" si="144"/>
        <v>163</v>
      </c>
      <c r="M818" s="4">
        <f t="shared" si="144"/>
        <v>224</v>
      </c>
      <c r="N818" s="4">
        <f t="shared" si="144"/>
        <v>178</v>
      </c>
      <c r="O818" s="4">
        <f t="shared" si="144"/>
        <v>188</v>
      </c>
      <c r="P818" s="4">
        <f t="shared" si="144"/>
        <v>285</v>
      </c>
      <c r="Q818" s="4">
        <f t="shared" si="144"/>
        <v>299</v>
      </c>
      <c r="R818" s="4">
        <f t="shared" si="144"/>
        <v>300</v>
      </c>
      <c r="S818" s="4">
        <f t="shared" si="144"/>
        <v>338</v>
      </c>
      <c r="T818" s="4">
        <f t="shared" si="144"/>
        <v>303</v>
      </c>
      <c r="U818" s="4">
        <f t="shared" si="144"/>
        <v>296</v>
      </c>
      <c r="V818" s="4">
        <f t="shared" si="144"/>
        <v>302</v>
      </c>
      <c r="W818" s="4">
        <f t="shared" si="144"/>
        <v>276</v>
      </c>
      <c r="X818" s="4">
        <f t="shared" si="144"/>
        <v>265</v>
      </c>
      <c r="Y818" s="4">
        <f t="shared" si="144"/>
        <v>215</v>
      </c>
      <c r="Z818" s="4">
        <f t="shared" si="144"/>
        <v>237</v>
      </c>
      <c r="AA818" s="4">
        <f t="shared" si="144"/>
        <v>194</v>
      </c>
      <c r="AB818" s="4">
        <f t="shared" si="144"/>
        <v>203</v>
      </c>
      <c r="AC818" s="4">
        <f t="shared" si="144"/>
        <v>214</v>
      </c>
      <c r="AD818" s="4">
        <f t="shared" si="144"/>
        <v>226</v>
      </c>
      <c r="AE818" s="4">
        <f t="shared" si="144"/>
        <v>221</v>
      </c>
      <c r="AF818" s="4">
        <f t="shared" si="144"/>
        <v>214</v>
      </c>
      <c r="AG818" s="4">
        <f t="shared" si="144"/>
        <v>214</v>
      </c>
      <c r="AH818" s="4">
        <f t="shared" ref="AH818:BI818" si="145">+AH823+AH828+AH833+AH838+AH843+AH848+AH853+AH858+AH863+AH868+AH873+AH878+AH883+AH888+AH893+AH898+AH903+AH908+AH913+AH918+AH923+AH928+AH933+AH938+AH943+AH948+AH953+AH958+AH963+AH968+AH973+AH978+AH983+AH988+AH993+AH998+AH1003+AH1008+AH1013+AH1018+AH1023+AH1028+AH1033+AH1038+AH1043+AH1048+AH1053+AH1058+AH1063+AH1068+AH1073+AH1078+AH1083+AH1088+AH1093+AH1098+AH1103+AH1108+AH1113+AH1118+AH1123+AH1128+AH1133+AH1138+AH1143+AH1148+AH1153+AH1158+AH1163+AH1168+AH1173+AH1178+AH1183+AH1188+AH1193+AH1198+AH1203+AH1208+AH1213+AH1218+AH1223+AH1228+AH1233+AH1238+AH1243+AH1248+AH1253+AH1258+AH1263</f>
        <v>213</v>
      </c>
      <c r="AI818" s="4">
        <f t="shared" si="145"/>
        <v>213</v>
      </c>
      <c r="AJ818" s="4">
        <f t="shared" si="145"/>
        <v>211</v>
      </c>
      <c r="AK818" s="4">
        <f t="shared" si="145"/>
        <v>217</v>
      </c>
      <c r="AL818" s="4">
        <f t="shared" si="145"/>
        <v>236</v>
      </c>
      <c r="AM818" s="4">
        <f t="shared" si="145"/>
        <v>236</v>
      </c>
      <c r="AN818" s="4">
        <f t="shared" si="145"/>
        <v>249</v>
      </c>
      <c r="AO818" s="4">
        <f t="shared" si="145"/>
        <v>262</v>
      </c>
      <c r="AP818" s="4">
        <f t="shared" si="145"/>
        <v>245</v>
      </c>
      <c r="AQ818" s="4">
        <f t="shared" si="145"/>
        <v>247</v>
      </c>
      <c r="AR818" s="4">
        <f t="shared" si="145"/>
        <v>246</v>
      </c>
      <c r="AS818" s="4">
        <f t="shared" si="145"/>
        <v>239</v>
      </c>
      <c r="AT818" s="4">
        <f t="shared" si="145"/>
        <v>241</v>
      </c>
      <c r="AU818" s="4">
        <f t="shared" si="145"/>
        <v>249</v>
      </c>
      <c r="AV818" s="4">
        <f t="shared" si="145"/>
        <v>262</v>
      </c>
      <c r="AW818" s="4">
        <f t="shared" si="145"/>
        <v>266</v>
      </c>
      <c r="AX818" s="4">
        <f t="shared" si="145"/>
        <v>260</v>
      </c>
      <c r="AY818" s="4">
        <f t="shared" si="145"/>
        <v>266</v>
      </c>
      <c r="AZ818" s="4">
        <f t="shared" si="145"/>
        <v>275</v>
      </c>
      <c r="BA818" s="4">
        <f t="shared" si="145"/>
        <v>270</v>
      </c>
      <c r="BB818" s="4">
        <f t="shared" si="145"/>
        <v>274</v>
      </c>
      <c r="BC818" s="4">
        <f t="shared" si="145"/>
        <v>262</v>
      </c>
      <c r="BD818" s="4">
        <f t="shared" si="145"/>
        <v>266</v>
      </c>
      <c r="BE818" s="4">
        <f t="shared" si="145"/>
        <v>264</v>
      </c>
      <c r="BF818" s="4">
        <f t="shared" si="145"/>
        <v>245</v>
      </c>
      <c r="BG818" s="4">
        <f t="shared" si="145"/>
        <v>258</v>
      </c>
      <c r="BH818" s="4">
        <f t="shared" si="145"/>
        <v>244</v>
      </c>
      <c r="BI818" s="4">
        <f t="shared" si="145"/>
        <v>241</v>
      </c>
      <c r="BJ818" s="4">
        <v>240</v>
      </c>
      <c r="BK818" s="1">
        <v>242</v>
      </c>
      <c r="BL818" s="1">
        <v>232</v>
      </c>
      <c r="BM818" s="1">
        <v>223</v>
      </c>
      <c r="BN818" s="1">
        <v>207</v>
      </c>
      <c r="BO818" s="1">
        <v>207</v>
      </c>
      <c r="BP818" s="1">
        <v>212</v>
      </c>
    </row>
    <row r="819" spans="1:68" x14ac:dyDescent="0.25">
      <c r="A819" s="25" t="s">
        <v>68</v>
      </c>
      <c r="B819" s="4">
        <f>SUM(B816:B818)</f>
        <v>2697</v>
      </c>
      <c r="C819" s="4">
        <f t="shared" ref="C819:BI819" si="146">SUM(C816:C818)</f>
        <v>2954</v>
      </c>
      <c r="D819" s="4">
        <f t="shared" si="146"/>
        <v>3057</v>
      </c>
      <c r="E819" s="4">
        <f t="shared" si="146"/>
        <v>3631</v>
      </c>
      <c r="F819" s="4">
        <f t="shared" si="146"/>
        <v>3876</v>
      </c>
      <c r="G819" s="4">
        <f t="shared" si="146"/>
        <v>4047</v>
      </c>
      <c r="H819" s="4">
        <f t="shared" si="146"/>
        <v>4271</v>
      </c>
      <c r="I819" s="4">
        <f t="shared" si="146"/>
        <v>4385</v>
      </c>
      <c r="J819" s="4">
        <f t="shared" si="146"/>
        <v>4114</v>
      </c>
      <c r="K819" s="4">
        <f t="shared" si="146"/>
        <v>3692</v>
      </c>
      <c r="L819" s="4">
        <f t="shared" si="146"/>
        <v>3425</v>
      </c>
      <c r="M819" s="4">
        <f t="shared" si="146"/>
        <v>3365</v>
      </c>
      <c r="N819" s="4">
        <f t="shared" si="146"/>
        <v>3327</v>
      </c>
      <c r="O819" s="4">
        <f t="shared" si="146"/>
        <v>3228</v>
      </c>
      <c r="P819" s="4">
        <f t="shared" si="146"/>
        <v>3276</v>
      </c>
      <c r="Q819" s="4">
        <f t="shared" si="146"/>
        <v>3246</v>
      </c>
      <c r="R819" s="4">
        <f t="shared" si="146"/>
        <v>3007</v>
      </c>
      <c r="S819" s="4">
        <f t="shared" si="146"/>
        <v>2945</v>
      </c>
      <c r="T819" s="4">
        <f t="shared" si="146"/>
        <v>3019</v>
      </c>
      <c r="U819" s="4">
        <f t="shared" si="146"/>
        <v>2693</v>
      </c>
      <c r="V819" s="4">
        <f t="shared" si="146"/>
        <v>2437</v>
      </c>
      <c r="W819" s="4">
        <f t="shared" si="146"/>
        <v>1998</v>
      </c>
      <c r="X819" s="4">
        <f t="shared" si="146"/>
        <v>1928</v>
      </c>
      <c r="Y819" s="4">
        <f t="shared" si="146"/>
        <v>1599</v>
      </c>
      <c r="Z819" s="4">
        <f t="shared" si="146"/>
        <v>1558</v>
      </c>
      <c r="AA819" s="4">
        <f t="shared" si="146"/>
        <v>1351</v>
      </c>
      <c r="AB819" s="4">
        <f t="shared" si="146"/>
        <v>1322</v>
      </c>
      <c r="AC819" s="4">
        <f t="shared" si="146"/>
        <v>1319</v>
      </c>
      <c r="AD819" s="4">
        <f t="shared" si="146"/>
        <v>1283</v>
      </c>
      <c r="AE819" s="4">
        <f t="shared" si="146"/>
        <v>1274</v>
      </c>
      <c r="AF819" s="4">
        <f t="shared" si="146"/>
        <v>1260</v>
      </c>
      <c r="AG819" s="4">
        <f t="shared" si="146"/>
        <v>1235</v>
      </c>
      <c r="AH819" s="4">
        <f t="shared" si="146"/>
        <v>1200</v>
      </c>
      <c r="AI819" s="4">
        <f t="shared" si="146"/>
        <v>1193</v>
      </c>
      <c r="AJ819" s="4">
        <f t="shared" si="146"/>
        <v>1220</v>
      </c>
      <c r="AK819" s="4">
        <f t="shared" si="146"/>
        <v>1228</v>
      </c>
      <c r="AL819" s="4">
        <f t="shared" si="146"/>
        <v>1244</v>
      </c>
      <c r="AM819" s="4">
        <f t="shared" si="146"/>
        <v>1246</v>
      </c>
      <c r="AN819" s="4">
        <f t="shared" si="146"/>
        <v>1260</v>
      </c>
      <c r="AO819" s="4">
        <f t="shared" si="146"/>
        <v>1251</v>
      </c>
      <c r="AP819" s="4">
        <f t="shared" si="146"/>
        <v>1295</v>
      </c>
      <c r="AQ819" s="4">
        <f t="shared" si="146"/>
        <v>1213</v>
      </c>
      <c r="AR819" s="4">
        <f t="shared" si="146"/>
        <v>1185</v>
      </c>
      <c r="AS819" s="4">
        <f t="shared" si="146"/>
        <v>1156</v>
      </c>
      <c r="AT819" s="4">
        <f t="shared" si="146"/>
        <v>1147</v>
      </c>
      <c r="AU819" s="4">
        <f t="shared" si="146"/>
        <v>1118</v>
      </c>
      <c r="AV819" s="4">
        <f t="shared" si="146"/>
        <v>1096</v>
      </c>
      <c r="AW819" s="4">
        <f t="shared" si="146"/>
        <v>1083</v>
      </c>
      <c r="AX819" s="4">
        <f t="shared" si="146"/>
        <v>1045</v>
      </c>
      <c r="AY819" s="4">
        <f t="shared" si="146"/>
        <v>1038</v>
      </c>
      <c r="AZ819" s="4">
        <f t="shared" si="146"/>
        <v>1026</v>
      </c>
      <c r="BA819" s="4">
        <f t="shared" si="146"/>
        <v>1004</v>
      </c>
      <c r="BB819" s="4">
        <f t="shared" si="146"/>
        <v>999</v>
      </c>
      <c r="BC819" s="4">
        <f t="shared" si="146"/>
        <v>970</v>
      </c>
      <c r="BD819" s="4">
        <f t="shared" si="146"/>
        <v>928</v>
      </c>
      <c r="BE819" s="4">
        <f t="shared" si="146"/>
        <v>909</v>
      </c>
      <c r="BF819" s="4">
        <f t="shared" si="146"/>
        <v>925</v>
      </c>
      <c r="BG819" s="4">
        <f t="shared" si="146"/>
        <v>872</v>
      </c>
      <c r="BH819" s="4">
        <f t="shared" si="146"/>
        <v>853</v>
      </c>
      <c r="BI819" s="4">
        <f t="shared" si="146"/>
        <v>854</v>
      </c>
      <c r="BJ819" s="1">
        <v>847</v>
      </c>
      <c r="BK819" s="1">
        <v>823</v>
      </c>
      <c r="BL819" s="1">
        <v>805</v>
      </c>
      <c r="BM819" s="1">
        <v>783</v>
      </c>
      <c r="BN819" s="1">
        <v>762</v>
      </c>
      <c r="BO819" s="1">
        <v>727</v>
      </c>
      <c r="BP819" s="1">
        <v>697</v>
      </c>
    </row>
    <row r="820" spans="1:68" x14ac:dyDescent="0.25">
      <c r="A820" s="32" t="s">
        <v>207</v>
      </c>
    </row>
    <row r="821" spans="1:68" s="26" customFormat="1" x14ac:dyDescent="0.25">
      <c r="A821" s="1" t="s">
        <v>67</v>
      </c>
      <c r="H821" s="10"/>
      <c r="I821" s="10">
        <v>1</v>
      </c>
      <c r="J821" s="10">
        <v>1</v>
      </c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</row>
    <row r="822" spans="1:68" s="26" customFormat="1" x14ac:dyDescent="0.25">
      <c r="A822" s="1" t="s">
        <v>64</v>
      </c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</row>
    <row r="823" spans="1:68" s="26" customFormat="1" x14ac:dyDescent="0.25">
      <c r="A823" s="1" t="s">
        <v>60</v>
      </c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</row>
    <row r="824" spans="1:68" s="29" customFormat="1" x14ac:dyDescent="0.25">
      <c r="A824" s="6" t="s">
        <v>68</v>
      </c>
      <c r="B824" s="38"/>
      <c r="C824" s="38"/>
      <c r="D824" s="36"/>
      <c r="E824" s="38"/>
      <c r="F824" s="38"/>
      <c r="G824" s="38"/>
      <c r="H824" s="38"/>
      <c r="I824" s="38">
        <f>SUM(I821:I823)</f>
        <v>1</v>
      </c>
      <c r="J824" s="36">
        <f>SUM(J821:J823)</f>
        <v>1</v>
      </c>
      <c r="K824" s="38"/>
      <c r="L824" s="38"/>
      <c r="M824" s="38"/>
      <c r="N824" s="38"/>
      <c r="O824" s="38"/>
      <c r="P824" s="36"/>
      <c r="Q824" s="38"/>
      <c r="R824" s="38"/>
      <c r="S824" s="36"/>
      <c r="T824" s="38"/>
      <c r="U824" s="38"/>
      <c r="V824" s="38"/>
      <c r="W824" s="36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68"/>
      <c r="BE824" s="68"/>
      <c r="BF824" s="68"/>
    </row>
    <row r="825" spans="1:68" s="26" customFormat="1" x14ac:dyDescent="0.25">
      <c r="A825" s="29" t="s">
        <v>209</v>
      </c>
      <c r="H825" s="10"/>
      <c r="I825" s="10"/>
      <c r="J825" s="10"/>
      <c r="K825" s="10"/>
      <c r="L825" s="10"/>
      <c r="M825" s="10"/>
      <c r="Q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</row>
    <row r="826" spans="1:68" s="26" customFormat="1" x14ac:dyDescent="0.25">
      <c r="A826" s="1" t="s">
        <v>67</v>
      </c>
      <c r="H826" s="10"/>
      <c r="I826" s="10"/>
      <c r="J826" s="10"/>
      <c r="K826" s="10"/>
      <c r="L826" s="10"/>
      <c r="M826" s="10"/>
      <c r="Q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>
        <v>4</v>
      </c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</row>
    <row r="827" spans="1:68" s="26" customFormat="1" x14ac:dyDescent="0.25">
      <c r="A827" s="1" t="s">
        <v>64</v>
      </c>
      <c r="H827" s="10"/>
      <c r="I827" s="10"/>
      <c r="J827" s="10"/>
      <c r="K827" s="10"/>
      <c r="L827" s="10"/>
      <c r="M827" s="10"/>
      <c r="Q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</row>
    <row r="828" spans="1:68" s="26" customFormat="1" x14ac:dyDescent="0.25">
      <c r="A828" s="1" t="s">
        <v>60</v>
      </c>
      <c r="H828" s="10"/>
      <c r="I828" s="10"/>
      <c r="J828" s="10"/>
      <c r="K828" s="10"/>
      <c r="L828" s="10"/>
      <c r="M828" s="10"/>
      <c r="Q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</row>
    <row r="829" spans="1:68" s="29" customFormat="1" x14ac:dyDescent="0.25">
      <c r="A829" s="6" t="s">
        <v>68</v>
      </c>
      <c r="B829" s="38"/>
      <c r="C829" s="38"/>
      <c r="D829" s="36"/>
      <c r="E829" s="38"/>
      <c r="F829" s="38"/>
      <c r="G829" s="38"/>
      <c r="H829" s="38"/>
      <c r="I829" s="38"/>
      <c r="J829" s="36"/>
      <c r="K829" s="38"/>
      <c r="L829" s="38"/>
      <c r="M829" s="38"/>
      <c r="N829" s="38"/>
      <c r="O829" s="38"/>
      <c r="P829" s="36"/>
      <c r="Q829" s="38"/>
      <c r="R829" s="38"/>
      <c r="S829" s="36"/>
      <c r="T829" s="38"/>
      <c r="U829" s="38"/>
      <c r="V829" s="38"/>
      <c r="W829" s="36"/>
      <c r="X829" s="38"/>
      <c r="Y829" s="38"/>
      <c r="Z829" s="38"/>
      <c r="AA829" s="38"/>
      <c r="AB829" s="38"/>
      <c r="AC829" s="38">
        <f>SUM(AC826:AC828)</f>
        <v>4</v>
      </c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68"/>
      <c r="BE829" s="68"/>
      <c r="BF829" s="68"/>
    </row>
    <row r="830" spans="1:68" s="26" customFormat="1" x14ac:dyDescent="0.25">
      <c r="A830" s="8" t="s">
        <v>384</v>
      </c>
      <c r="H830" s="10"/>
      <c r="I830" s="10"/>
      <c r="J830" s="10"/>
      <c r="K830" s="10"/>
      <c r="L830" s="10"/>
      <c r="M830" s="10"/>
      <c r="Q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</row>
    <row r="831" spans="1:68" s="26" customFormat="1" x14ac:dyDescent="0.25">
      <c r="A831" s="1" t="s">
        <v>67</v>
      </c>
      <c r="H831" s="10"/>
      <c r="I831" s="10"/>
      <c r="J831" s="10"/>
      <c r="K831" s="10"/>
      <c r="L831" s="10"/>
      <c r="M831" s="10"/>
      <c r="Q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</row>
    <row r="832" spans="1:68" s="26" customFormat="1" x14ac:dyDescent="0.25">
      <c r="A832" s="1" t="s">
        <v>64</v>
      </c>
      <c r="B832" s="13"/>
      <c r="C832" s="13"/>
      <c r="D832" s="15"/>
      <c r="E832" s="13"/>
      <c r="F832" s="13"/>
      <c r="G832" s="13"/>
      <c r="H832" s="14"/>
      <c r="I832" s="27"/>
      <c r="J832" s="27"/>
      <c r="K832" s="27"/>
      <c r="L832" s="27"/>
      <c r="M832" s="27"/>
      <c r="N832" s="15">
        <v>15</v>
      </c>
      <c r="O832" s="15"/>
      <c r="P832" s="15">
        <v>1</v>
      </c>
      <c r="Q832" s="15">
        <v>1</v>
      </c>
      <c r="R832" s="15">
        <v>5</v>
      </c>
      <c r="S832" s="15">
        <v>2</v>
      </c>
      <c r="T832" s="15">
        <v>0</v>
      </c>
      <c r="U832" s="15">
        <v>2</v>
      </c>
      <c r="V832" s="15">
        <v>2</v>
      </c>
      <c r="W832" s="15"/>
      <c r="Y832" s="15"/>
      <c r="Z832" s="15"/>
      <c r="AA832" s="15"/>
      <c r="AB832" s="15"/>
      <c r="AC832" s="15"/>
      <c r="AD832" s="15"/>
      <c r="AE832" s="15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0"/>
      <c r="BE832" s="10"/>
      <c r="BF832" s="10"/>
    </row>
    <row r="833" spans="1:68" s="26" customFormat="1" x14ac:dyDescent="0.25">
      <c r="A833" s="1" t="s">
        <v>60</v>
      </c>
      <c r="B833" s="13"/>
      <c r="C833" s="13"/>
      <c r="D833" s="15"/>
      <c r="E833" s="13"/>
      <c r="F833" s="13"/>
      <c r="G833" s="13"/>
      <c r="H833" s="14"/>
      <c r="I833" s="27"/>
      <c r="J833" s="27"/>
      <c r="K833" s="27"/>
      <c r="L833" s="27"/>
      <c r="M833" s="27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Y833" s="15"/>
      <c r="Z833" s="15"/>
      <c r="AA833" s="15"/>
      <c r="AB833" s="15"/>
      <c r="AC833" s="15"/>
      <c r="AD833" s="15"/>
      <c r="AE833" s="15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0"/>
      <c r="BE833" s="10"/>
      <c r="BF833" s="10"/>
    </row>
    <row r="834" spans="1:68" s="29" customFormat="1" x14ac:dyDescent="0.25">
      <c r="A834" s="6" t="s">
        <v>68</v>
      </c>
      <c r="B834" s="38"/>
      <c r="C834" s="38"/>
      <c r="D834" s="36"/>
      <c r="E834" s="38"/>
      <c r="F834" s="38"/>
      <c r="G834" s="38"/>
      <c r="H834" s="38"/>
      <c r="I834" s="38"/>
      <c r="J834" s="36"/>
      <c r="K834" s="38"/>
      <c r="L834" s="38"/>
      <c r="M834" s="38"/>
      <c r="N834" s="38">
        <f t="shared" ref="N834:V834" si="147">SUM(N831:N833)</f>
        <v>15</v>
      </c>
      <c r="O834" s="38">
        <f t="shared" si="147"/>
        <v>0</v>
      </c>
      <c r="P834" s="36">
        <f t="shared" si="147"/>
        <v>1</v>
      </c>
      <c r="Q834" s="38">
        <f t="shared" si="147"/>
        <v>1</v>
      </c>
      <c r="R834" s="38">
        <f t="shared" si="147"/>
        <v>5</v>
      </c>
      <c r="S834" s="36">
        <f t="shared" si="147"/>
        <v>2</v>
      </c>
      <c r="T834" s="38">
        <f t="shared" si="147"/>
        <v>0</v>
      </c>
      <c r="U834" s="38">
        <f t="shared" si="147"/>
        <v>2</v>
      </c>
      <c r="V834" s="38">
        <f t="shared" si="147"/>
        <v>2</v>
      </c>
      <c r="W834" s="36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68"/>
      <c r="BE834" s="68"/>
      <c r="BF834" s="68"/>
    </row>
    <row r="835" spans="1:68" s="26" customFormat="1" x14ac:dyDescent="0.25">
      <c r="A835" s="29" t="s">
        <v>15</v>
      </c>
      <c r="B835" s="18"/>
      <c r="C835" s="18"/>
      <c r="D835" s="17"/>
      <c r="E835" s="17"/>
      <c r="F835" s="17"/>
      <c r="G835" s="17"/>
      <c r="H835" s="18"/>
      <c r="I835" s="17"/>
      <c r="J835" s="17"/>
      <c r="K835" s="17"/>
      <c r="L835" s="17"/>
      <c r="M835" s="17"/>
      <c r="N835" s="28"/>
      <c r="O835" s="28"/>
      <c r="P835" s="28"/>
      <c r="Q835" s="17"/>
      <c r="R835" s="28"/>
      <c r="S835" s="28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8"/>
      <c r="BB835" s="18"/>
      <c r="BC835" s="18"/>
      <c r="BD835" s="10"/>
      <c r="BE835" s="10"/>
      <c r="BF835" s="10"/>
    </row>
    <row r="836" spans="1:68" s="26" customFormat="1" x14ac:dyDescent="0.25">
      <c r="A836" s="1" t="s">
        <v>67</v>
      </c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10">
        <v>12</v>
      </c>
      <c r="W836" s="10">
        <v>38</v>
      </c>
      <c r="X836" s="10">
        <v>57</v>
      </c>
      <c r="Y836" s="10">
        <v>77</v>
      </c>
      <c r="Z836" s="10">
        <v>78</v>
      </c>
      <c r="AA836" s="10">
        <v>76</v>
      </c>
      <c r="AB836" s="10">
        <v>77</v>
      </c>
      <c r="AC836" s="10">
        <v>77</v>
      </c>
      <c r="AD836" s="10">
        <v>77</v>
      </c>
      <c r="AE836" s="10">
        <v>77</v>
      </c>
      <c r="AF836" s="10">
        <v>77</v>
      </c>
      <c r="AG836" s="10">
        <v>77</v>
      </c>
      <c r="AH836" s="10">
        <v>77</v>
      </c>
      <c r="AI836" s="10">
        <v>77</v>
      </c>
      <c r="AJ836" s="10">
        <v>77</v>
      </c>
      <c r="AK836" s="10">
        <v>69</v>
      </c>
      <c r="AL836" s="10">
        <v>76</v>
      </c>
      <c r="AM836" s="10">
        <v>76</v>
      </c>
      <c r="AN836" s="10">
        <v>82</v>
      </c>
      <c r="AO836" s="10">
        <v>83</v>
      </c>
      <c r="AP836" s="10">
        <v>83</v>
      </c>
      <c r="AQ836" s="10">
        <v>82</v>
      </c>
      <c r="AR836" s="10">
        <v>82</v>
      </c>
      <c r="AS836" s="10">
        <v>82</v>
      </c>
      <c r="AT836" s="10">
        <v>82</v>
      </c>
      <c r="AU836" s="10">
        <v>81</v>
      </c>
      <c r="AV836" s="10">
        <v>81</v>
      </c>
      <c r="AW836" s="10">
        <v>81</v>
      </c>
      <c r="AX836" s="10">
        <v>81</v>
      </c>
      <c r="AY836" s="10">
        <v>81</v>
      </c>
      <c r="AZ836" s="10">
        <v>81</v>
      </c>
      <c r="BA836" s="10">
        <v>81</v>
      </c>
      <c r="BB836" s="10">
        <v>81</v>
      </c>
      <c r="BC836" s="10">
        <v>81</v>
      </c>
      <c r="BD836" s="10">
        <v>73</v>
      </c>
      <c r="BE836" s="10">
        <v>63</v>
      </c>
      <c r="BF836" s="10">
        <v>52</v>
      </c>
      <c r="BG836" s="26">
        <v>33</v>
      </c>
      <c r="BH836" s="26">
        <v>33</v>
      </c>
      <c r="BI836" s="26">
        <v>36</v>
      </c>
      <c r="BJ836" s="26">
        <v>36</v>
      </c>
      <c r="BK836" s="26">
        <v>36</v>
      </c>
      <c r="BL836" s="26">
        <v>28</v>
      </c>
      <c r="BM836" s="26">
        <v>25</v>
      </c>
      <c r="BN836" s="26">
        <v>27</v>
      </c>
      <c r="BO836" s="26">
        <v>34</v>
      </c>
      <c r="BP836" s="26">
        <v>36</v>
      </c>
    </row>
    <row r="837" spans="1:68" s="26" customFormat="1" x14ac:dyDescent="0.25">
      <c r="A837" s="1" t="s">
        <v>64</v>
      </c>
      <c r="B837" s="12"/>
      <c r="C837" s="12"/>
      <c r="D837" s="33"/>
      <c r="E837" s="12"/>
      <c r="F837" s="12"/>
      <c r="G837" s="12"/>
      <c r="H837" s="12"/>
      <c r="I837" s="12"/>
      <c r="J837" s="33"/>
      <c r="K837" s="12"/>
      <c r="L837" s="12"/>
      <c r="M837" s="12"/>
      <c r="N837" s="12"/>
      <c r="O837" s="12"/>
      <c r="P837" s="33"/>
      <c r="Q837" s="12"/>
      <c r="R837" s="12"/>
      <c r="S837" s="33"/>
      <c r="T837" s="12"/>
      <c r="U837" s="12"/>
      <c r="V837" s="12"/>
      <c r="W837" s="33"/>
      <c r="X837" s="12"/>
      <c r="Y837" s="12"/>
      <c r="Z837" s="12"/>
      <c r="AA837" s="12"/>
      <c r="AB837" s="12"/>
      <c r="AC837" s="12"/>
      <c r="AD837" s="12"/>
      <c r="AE837" s="12"/>
      <c r="AF837" s="14"/>
      <c r="AG837" s="14"/>
      <c r="AH837" s="14"/>
      <c r="AI837" s="14"/>
      <c r="AJ837" s="14"/>
      <c r="AK837" s="14">
        <v>5</v>
      </c>
      <c r="AL837" s="14">
        <v>5</v>
      </c>
      <c r="AM837" s="14">
        <v>15</v>
      </c>
      <c r="AN837" s="14">
        <v>25</v>
      </c>
      <c r="AO837" s="14">
        <v>32</v>
      </c>
      <c r="AP837" s="14">
        <v>32</v>
      </c>
      <c r="AQ837" s="14">
        <v>32</v>
      </c>
      <c r="AR837" s="14">
        <v>32</v>
      </c>
      <c r="AS837" s="14">
        <v>32</v>
      </c>
      <c r="AT837" s="14">
        <v>32</v>
      </c>
      <c r="AU837" s="14">
        <v>32</v>
      </c>
      <c r="AV837" s="14">
        <v>32</v>
      </c>
      <c r="AW837" s="14">
        <v>32</v>
      </c>
      <c r="AX837" s="14">
        <v>32</v>
      </c>
      <c r="AY837" s="14">
        <v>32</v>
      </c>
      <c r="AZ837" s="14">
        <v>32</v>
      </c>
      <c r="BA837" s="14">
        <v>32</v>
      </c>
      <c r="BB837" s="14">
        <v>32</v>
      </c>
      <c r="BC837" s="14">
        <v>32</v>
      </c>
      <c r="BD837" s="57">
        <v>32</v>
      </c>
      <c r="BE837" s="57">
        <v>17</v>
      </c>
      <c r="BF837" s="57">
        <v>42</v>
      </c>
      <c r="BG837" s="60">
        <v>45</v>
      </c>
      <c r="BH837" s="60">
        <v>42</v>
      </c>
      <c r="BI837" s="60">
        <v>42</v>
      </c>
      <c r="BJ837" s="60">
        <v>42</v>
      </c>
      <c r="BK837" s="60">
        <v>40</v>
      </c>
      <c r="BL837" s="60">
        <v>32</v>
      </c>
      <c r="BM837" s="60">
        <v>31</v>
      </c>
      <c r="BN837" s="60">
        <v>28</v>
      </c>
      <c r="BO837" s="60">
        <v>21</v>
      </c>
      <c r="BP837" s="60">
        <v>12</v>
      </c>
    </row>
    <row r="838" spans="1:68" s="26" customFormat="1" x14ac:dyDescent="0.25">
      <c r="A838" s="1" t="s">
        <v>60</v>
      </c>
      <c r="B838" s="16"/>
      <c r="C838" s="16"/>
      <c r="D838" s="34"/>
      <c r="E838" s="16"/>
      <c r="F838" s="16"/>
      <c r="G838" s="16"/>
      <c r="H838" s="16"/>
      <c r="I838" s="16"/>
      <c r="J838" s="34"/>
      <c r="K838" s="16"/>
      <c r="L838" s="16"/>
      <c r="M838" s="16"/>
      <c r="N838" s="16"/>
      <c r="O838" s="16"/>
      <c r="P838" s="34"/>
      <c r="Q838" s="16"/>
      <c r="R838" s="16"/>
      <c r="S838" s="34"/>
      <c r="T838" s="16"/>
      <c r="U838" s="16"/>
      <c r="V838" s="16"/>
      <c r="W838" s="34"/>
      <c r="X838" s="16"/>
      <c r="Y838" s="16"/>
      <c r="Z838" s="16"/>
      <c r="AA838" s="16"/>
      <c r="AB838" s="16"/>
      <c r="AC838" s="16"/>
      <c r="AD838" s="16"/>
      <c r="AE838" s="16"/>
      <c r="AF838" s="18"/>
      <c r="AG838" s="18"/>
      <c r="AH838" s="18"/>
      <c r="AI838" s="18"/>
      <c r="AJ838" s="18"/>
      <c r="AK838" s="18">
        <v>3</v>
      </c>
      <c r="AL838" s="18">
        <v>3</v>
      </c>
      <c r="AM838" s="18">
        <v>5</v>
      </c>
      <c r="AN838" s="18">
        <v>10</v>
      </c>
      <c r="AO838" s="18">
        <v>12</v>
      </c>
      <c r="AP838" s="18">
        <v>12</v>
      </c>
      <c r="AQ838" s="18">
        <v>12</v>
      </c>
      <c r="AR838" s="18">
        <v>12</v>
      </c>
      <c r="AS838" s="18">
        <v>12</v>
      </c>
      <c r="AT838" s="18">
        <v>12</v>
      </c>
      <c r="AU838" s="18">
        <v>13</v>
      </c>
      <c r="AV838" s="18">
        <v>13</v>
      </c>
      <c r="AW838" s="18">
        <v>13</v>
      </c>
      <c r="AX838" s="18">
        <v>13</v>
      </c>
      <c r="AY838" s="18">
        <v>13</v>
      </c>
      <c r="AZ838" s="18">
        <v>13</v>
      </c>
      <c r="BA838" s="18">
        <v>13</v>
      </c>
      <c r="BB838" s="18">
        <v>13</v>
      </c>
      <c r="BC838" s="18">
        <v>13</v>
      </c>
      <c r="BD838" s="18">
        <v>13</v>
      </c>
      <c r="BE838" s="18">
        <v>32</v>
      </c>
      <c r="BF838" s="18">
        <v>17</v>
      </c>
      <c r="BG838" s="62">
        <v>30</v>
      </c>
      <c r="BH838" s="62">
        <v>33</v>
      </c>
      <c r="BI838" s="62">
        <v>33</v>
      </c>
      <c r="BJ838" s="62">
        <v>33</v>
      </c>
      <c r="BK838" s="62">
        <v>21</v>
      </c>
      <c r="BL838" s="62">
        <v>19</v>
      </c>
      <c r="BM838" s="62">
        <v>16</v>
      </c>
      <c r="BN838" s="62">
        <v>10</v>
      </c>
      <c r="BO838" s="62">
        <v>0</v>
      </c>
      <c r="BP838" s="62"/>
    </row>
    <row r="839" spans="1:68" s="29" customFormat="1" x14ac:dyDescent="0.25">
      <c r="A839" s="6" t="s">
        <v>68</v>
      </c>
      <c r="B839" s="38"/>
      <c r="C839" s="38"/>
      <c r="D839" s="36"/>
      <c r="E839" s="38"/>
      <c r="F839" s="38"/>
      <c r="G839" s="38"/>
      <c r="H839" s="38"/>
      <c r="I839" s="38"/>
      <c r="J839" s="36"/>
      <c r="K839" s="38"/>
      <c r="L839" s="38"/>
      <c r="M839" s="38"/>
      <c r="N839" s="38"/>
      <c r="O839" s="38"/>
      <c r="P839" s="36"/>
      <c r="Q839" s="38"/>
      <c r="R839" s="38"/>
      <c r="S839" s="36"/>
      <c r="T839" s="38"/>
      <c r="U839" s="38"/>
      <c r="V839" s="38">
        <f t="shared" ref="V839:BJ839" si="148">SUM(V836:V838)</f>
        <v>12</v>
      </c>
      <c r="W839" s="36">
        <f t="shared" si="148"/>
        <v>38</v>
      </c>
      <c r="X839" s="38">
        <f t="shared" si="148"/>
        <v>57</v>
      </c>
      <c r="Y839" s="38">
        <f t="shared" si="148"/>
        <v>77</v>
      </c>
      <c r="Z839" s="38">
        <f t="shared" si="148"/>
        <v>78</v>
      </c>
      <c r="AA839" s="38">
        <f t="shared" si="148"/>
        <v>76</v>
      </c>
      <c r="AB839" s="38">
        <f t="shared" si="148"/>
        <v>77</v>
      </c>
      <c r="AC839" s="38">
        <f t="shared" si="148"/>
        <v>77</v>
      </c>
      <c r="AD839" s="38">
        <f t="shared" si="148"/>
        <v>77</v>
      </c>
      <c r="AE839" s="38">
        <f t="shared" si="148"/>
        <v>77</v>
      </c>
      <c r="AF839" s="38">
        <f t="shared" si="148"/>
        <v>77</v>
      </c>
      <c r="AG839" s="38">
        <f t="shared" si="148"/>
        <v>77</v>
      </c>
      <c r="AH839" s="38">
        <f t="shared" si="148"/>
        <v>77</v>
      </c>
      <c r="AI839" s="38">
        <f t="shared" si="148"/>
        <v>77</v>
      </c>
      <c r="AJ839" s="38">
        <f t="shared" si="148"/>
        <v>77</v>
      </c>
      <c r="AK839" s="38">
        <f t="shared" si="148"/>
        <v>77</v>
      </c>
      <c r="AL839" s="38">
        <f t="shared" si="148"/>
        <v>84</v>
      </c>
      <c r="AM839" s="38">
        <f t="shared" si="148"/>
        <v>96</v>
      </c>
      <c r="AN839" s="38">
        <f t="shared" si="148"/>
        <v>117</v>
      </c>
      <c r="AO839" s="38">
        <f t="shared" si="148"/>
        <v>127</v>
      </c>
      <c r="AP839" s="38">
        <f t="shared" si="148"/>
        <v>127</v>
      </c>
      <c r="AQ839" s="38">
        <f t="shared" si="148"/>
        <v>126</v>
      </c>
      <c r="AR839" s="38">
        <f t="shared" si="148"/>
        <v>126</v>
      </c>
      <c r="AS839" s="38">
        <f t="shared" si="148"/>
        <v>126</v>
      </c>
      <c r="AT839" s="38">
        <f t="shared" si="148"/>
        <v>126</v>
      </c>
      <c r="AU839" s="38">
        <f t="shared" si="148"/>
        <v>126</v>
      </c>
      <c r="AV839" s="38">
        <f t="shared" si="148"/>
        <v>126</v>
      </c>
      <c r="AW839" s="38">
        <f t="shared" si="148"/>
        <v>126</v>
      </c>
      <c r="AX839" s="38">
        <f t="shared" si="148"/>
        <v>126</v>
      </c>
      <c r="AY839" s="38">
        <f t="shared" si="148"/>
        <v>126</v>
      </c>
      <c r="AZ839" s="38">
        <f t="shared" si="148"/>
        <v>126</v>
      </c>
      <c r="BA839" s="38">
        <f t="shared" si="148"/>
        <v>126</v>
      </c>
      <c r="BB839" s="38">
        <f t="shared" si="148"/>
        <v>126</v>
      </c>
      <c r="BC839" s="38">
        <f t="shared" si="148"/>
        <v>126</v>
      </c>
      <c r="BD839" s="38">
        <f t="shared" si="148"/>
        <v>118</v>
      </c>
      <c r="BE839" s="38">
        <f t="shared" si="148"/>
        <v>112</v>
      </c>
      <c r="BF839" s="38">
        <f t="shared" si="148"/>
        <v>111</v>
      </c>
      <c r="BG839" s="38">
        <f t="shared" si="148"/>
        <v>108</v>
      </c>
      <c r="BH839" s="38">
        <f t="shared" si="148"/>
        <v>108</v>
      </c>
      <c r="BI839" s="38">
        <f t="shared" si="148"/>
        <v>111</v>
      </c>
      <c r="BJ839" s="38">
        <f t="shared" si="148"/>
        <v>111</v>
      </c>
      <c r="BK839" s="78">
        <v>97</v>
      </c>
      <c r="BL839" s="35">
        <v>79</v>
      </c>
      <c r="BM839" s="35">
        <v>72</v>
      </c>
      <c r="BN839" s="35">
        <v>65</v>
      </c>
      <c r="BO839" s="35">
        <v>55</v>
      </c>
      <c r="BP839" s="35">
        <v>48</v>
      </c>
    </row>
    <row r="840" spans="1:68" s="26" customFormat="1" x14ac:dyDescent="0.25">
      <c r="A840" s="29" t="s">
        <v>16</v>
      </c>
      <c r="B840" s="19"/>
      <c r="C840" s="19"/>
      <c r="D840" s="28"/>
      <c r="E840" s="19"/>
      <c r="F840" s="19"/>
      <c r="G840" s="19"/>
      <c r="H840" s="18"/>
      <c r="I840" s="17"/>
      <c r="J840" s="17"/>
      <c r="K840" s="17"/>
      <c r="L840" s="17"/>
      <c r="M840" s="17"/>
      <c r="N840" s="28"/>
      <c r="O840" s="28"/>
      <c r="P840" s="28"/>
      <c r="Q840" s="17"/>
      <c r="R840" s="28"/>
      <c r="S840" s="28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8"/>
      <c r="BB840" s="18"/>
      <c r="BC840" s="18"/>
      <c r="BD840" s="10"/>
      <c r="BE840" s="10"/>
      <c r="BF840" s="10"/>
    </row>
    <row r="841" spans="1:68" s="26" customFormat="1" x14ac:dyDescent="0.25">
      <c r="A841" s="1" t="s">
        <v>67</v>
      </c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10">
        <v>1</v>
      </c>
      <c r="AA841" s="10"/>
      <c r="AB841" s="10"/>
      <c r="AC841" s="10">
        <v>1</v>
      </c>
      <c r="AD841" s="10">
        <v>1</v>
      </c>
      <c r="AE841" s="10">
        <v>1</v>
      </c>
      <c r="AF841" s="10">
        <v>1</v>
      </c>
      <c r="AG841" s="10">
        <v>1</v>
      </c>
      <c r="AH841" s="10">
        <v>1</v>
      </c>
      <c r="AI841" s="10">
        <v>1</v>
      </c>
      <c r="AJ841" s="10">
        <v>1</v>
      </c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</row>
    <row r="842" spans="1:68" s="26" customFormat="1" x14ac:dyDescent="0.25">
      <c r="A842" s="1" t="s">
        <v>64</v>
      </c>
      <c r="B842" s="12"/>
      <c r="C842" s="12"/>
      <c r="D842" s="33"/>
      <c r="E842" s="12"/>
      <c r="F842" s="12"/>
      <c r="G842" s="12"/>
      <c r="H842" s="12"/>
      <c r="I842" s="12"/>
      <c r="J842" s="33"/>
      <c r="K842" s="12"/>
      <c r="L842" s="12"/>
      <c r="M842" s="12"/>
      <c r="N842" s="12"/>
      <c r="O842" s="12"/>
      <c r="P842" s="33"/>
      <c r="Q842" s="12"/>
      <c r="R842" s="12"/>
      <c r="S842" s="33"/>
      <c r="T842" s="12"/>
      <c r="U842" s="12"/>
      <c r="V842" s="12"/>
      <c r="W842" s="33"/>
      <c r="X842" s="12"/>
      <c r="Y842" s="12"/>
      <c r="Z842" s="12"/>
      <c r="AA842" s="12"/>
      <c r="AB842" s="12"/>
      <c r="AC842" s="12"/>
      <c r="AD842" s="12"/>
      <c r="AE842" s="12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0"/>
      <c r="BE842" s="10"/>
      <c r="BF842" s="10"/>
    </row>
    <row r="843" spans="1:68" s="26" customFormat="1" x14ac:dyDescent="0.25">
      <c r="A843" s="1" t="s">
        <v>60</v>
      </c>
      <c r="B843" s="12"/>
      <c r="C843" s="12"/>
      <c r="D843" s="33"/>
      <c r="E843" s="12"/>
      <c r="F843" s="12"/>
      <c r="G843" s="12"/>
      <c r="H843" s="12"/>
      <c r="I843" s="12"/>
      <c r="J843" s="33"/>
      <c r="K843" s="12"/>
      <c r="L843" s="12"/>
      <c r="M843" s="12"/>
      <c r="N843" s="12"/>
      <c r="O843" s="12"/>
      <c r="P843" s="33"/>
      <c r="Q843" s="12"/>
      <c r="R843" s="12"/>
      <c r="S843" s="33"/>
      <c r="T843" s="12"/>
      <c r="U843" s="12"/>
      <c r="V843" s="12"/>
      <c r="W843" s="33"/>
      <c r="X843" s="12"/>
      <c r="Y843" s="12"/>
      <c r="Z843" s="12"/>
      <c r="AA843" s="12"/>
      <c r="AB843" s="12"/>
      <c r="AC843" s="12"/>
      <c r="AD843" s="12"/>
      <c r="AE843" s="12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0"/>
      <c r="BE843" s="10"/>
      <c r="BF843" s="10"/>
    </row>
    <row r="844" spans="1:68" s="29" customFormat="1" x14ac:dyDescent="0.25">
      <c r="A844" s="6" t="s">
        <v>68</v>
      </c>
      <c r="B844" s="38"/>
      <c r="C844" s="38"/>
      <c r="D844" s="36"/>
      <c r="E844" s="38"/>
      <c r="F844" s="38"/>
      <c r="G844" s="38"/>
      <c r="H844" s="38"/>
      <c r="I844" s="38"/>
      <c r="J844" s="36"/>
      <c r="K844" s="38"/>
      <c r="L844" s="38"/>
      <c r="M844" s="38"/>
      <c r="N844" s="38"/>
      <c r="O844" s="38"/>
      <c r="P844" s="36"/>
      <c r="Q844" s="38"/>
      <c r="R844" s="38"/>
      <c r="S844" s="36"/>
      <c r="T844" s="38"/>
      <c r="U844" s="38"/>
      <c r="V844" s="38"/>
      <c r="W844" s="36"/>
      <c r="X844" s="38"/>
      <c r="Y844" s="38"/>
      <c r="Z844" s="38">
        <f t="shared" ref="Z844:AJ844" si="149">SUM(Z841:Z843)</f>
        <v>1</v>
      </c>
      <c r="AA844" s="38">
        <f t="shared" si="149"/>
        <v>0</v>
      </c>
      <c r="AB844" s="38">
        <f t="shared" si="149"/>
        <v>0</v>
      </c>
      <c r="AC844" s="38">
        <f t="shared" si="149"/>
        <v>1</v>
      </c>
      <c r="AD844" s="38">
        <f t="shared" si="149"/>
        <v>1</v>
      </c>
      <c r="AE844" s="38">
        <f t="shared" si="149"/>
        <v>1</v>
      </c>
      <c r="AF844" s="38">
        <f t="shared" si="149"/>
        <v>1</v>
      </c>
      <c r="AG844" s="38">
        <f t="shared" si="149"/>
        <v>1</v>
      </c>
      <c r="AH844" s="38">
        <f t="shared" si="149"/>
        <v>1</v>
      </c>
      <c r="AI844" s="38">
        <f t="shared" si="149"/>
        <v>1</v>
      </c>
      <c r="AJ844" s="38">
        <f t="shared" si="149"/>
        <v>1</v>
      </c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68"/>
      <c r="BE844" s="68"/>
      <c r="BF844" s="68"/>
    </row>
    <row r="845" spans="1:68" s="26" customFormat="1" x14ac:dyDescent="0.25">
      <c r="A845" s="29" t="s">
        <v>61</v>
      </c>
      <c r="B845" s="10"/>
      <c r="C845" s="10"/>
      <c r="D845" s="10"/>
      <c r="E845" s="10"/>
      <c r="F845" s="10"/>
      <c r="G845" s="10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</row>
    <row r="846" spans="1:68" s="26" customFormat="1" x14ac:dyDescent="0.25">
      <c r="A846" s="1" t="s">
        <v>67</v>
      </c>
      <c r="H846" s="10"/>
      <c r="I846" s="10"/>
      <c r="J846" s="10"/>
      <c r="K846" s="10"/>
      <c r="L846" s="10"/>
      <c r="M846" s="10"/>
      <c r="Q846" s="10"/>
      <c r="S846" s="26">
        <v>125</v>
      </c>
      <c r="T846" s="10">
        <v>121</v>
      </c>
      <c r="U846" s="10">
        <v>116</v>
      </c>
      <c r="V846" s="10">
        <v>111</v>
      </c>
      <c r="W846" s="10">
        <v>108</v>
      </c>
      <c r="X846" s="10">
        <v>29</v>
      </c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</row>
    <row r="847" spans="1:68" s="26" customFormat="1" x14ac:dyDescent="0.25">
      <c r="A847" s="1" t="s">
        <v>64</v>
      </c>
      <c r="B847" s="12"/>
      <c r="C847" s="12"/>
      <c r="D847" s="33"/>
      <c r="E847" s="12"/>
      <c r="F847" s="12"/>
      <c r="G847" s="12"/>
      <c r="H847" s="12"/>
      <c r="I847" s="12"/>
      <c r="J847" s="33"/>
      <c r="K847" s="12"/>
      <c r="L847" s="12"/>
      <c r="M847" s="12"/>
      <c r="N847" s="12"/>
      <c r="O847" s="12"/>
      <c r="P847" s="33"/>
      <c r="Q847" s="12"/>
      <c r="R847" s="12"/>
      <c r="S847" s="33"/>
      <c r="T847" s="12"/>
      <c r="U847" s="12"/>
      <c r="V847" s="12"/>
      <c r="W847" s="33"/>
      <c r="X847" s="15">
        <v>36</v>
      </c>
      <c r="Y847" s="15">
        <v>33</v>
      </c>
      <c r="Z847" s="15">
        <v>32</v>
      </c>
      <c r="AA847" s="15">
        <v>32</v>
      </c>
      <c r="AB847" s="15">
        <v>32</v>
      </c>
      <c r="AC847" s="15">
        <v>32</v>
      </c>
      <c r="AD847" s="15">
        <v>32</v>
      </c>
      <c r="AE847" s="15">
        <v>32</v>
      </c>
      <c r="AF847" s="14">
        <v>36</v>
      </c>
      <c r="AG847" s="14">
        <v>28</v>
      </c>
      <c r="AH847" s="14">
        <v>18</v>
      </c>
      <c r="AI847" s="14">
        <v>9</v>
      </c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0"/>
      <c r="BE847" s="10"/>
      <c r="BF847" s="10"/>
    </row>
    <row r="848" spans="1:68" s="26" customFormat="1" x14ac:dyDescent="0.25">
      <c r="A848" s="1" t="s">
        <v>60</v>
      </c>
      <c r="B848" s="16"/>
      <c r="C848" s="16"/>
      <c r="D848" s="34"/>
      <c r="E848" s="16"/>
      <c r="F848" s="16"/>
      <c r="G848" s="16"/>
      <c r="H848" s="16"/>
      <c r="I848" s="16"/>
      <c r="J848" s="34"/>
      <c r="K848" s="16"/>
      <c r="L848" s="16"/>
      <c r="M848" s="16"/>
      <c r="N848" s="16"/>
      <c r="O848" s="16"/>
      <c r="P848" s="34"/>
      <c r="Q848" s="16"/>
      <c r="R848" s="16"/>
      <c r="S848" s="34"/>
      <c r="T848" s="16"/>
      <c r="U848" s="16"/>
      <c r="V848" s="16"/>
      <c r="W848" s="34"/>
      <c r="X848" s="16"/>
      <c r="Y848" s="17">
        <v>12</v>
      </c>
      <c r="Z848" s="17">
        <v>13</v>
      </c>
      <c r="AA848" s="17">
        <v>17</v>
      </c>
      <c r="AB848" s="17">
        <v>17</v>
      </c>
      <c r="AC848" s="17">
        <v>17</v>
      </c>
      <c r="AD848" s="17">
        <v>17</v>
      </c>
      <c r="AE848" s="17">
        <v>17</v>
      </c>
      <c r="AF848" s="18">
        <v>2</v>
      </c>
      <c r="AG848" s="18">
        <v>2</v>
      </c>
      <c r="AH848" s="18">
        <v>2</v>
      </c>
      <c r="AI848" s="18">
        <v>2</v>
      </c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8"/>
      <c r="BB848" s="18"/>
      <c r="BC848" s="18"/>
      <c r="BD848" s="10"/>
      <c r="BE848" s="10"/>
      <c r="BF848" s="10"/>
    </row>
    <row r="849" spans="1:68" s="29" customFormat="1" x14ac:dyDescent="0.25">
      <c r="A849" s="6" t="s">
        <v>68</v>
      </c>
      <c r="B849" s="38"/>
      <c r="C849" s="38"/>
      <c r="D849" s="36"/>
      <c r="E849" s="38"/>
      <c r="F849" s="38"/>
      <c r="G849" s="38"/>
      <c r="H849" s="38"/>
      <c r="I849" s="38"/>
      <c r="J849" s="36"/>
      <c r="K849" s="38"/>
      <c r="L849" s="38"/>
      <c r="M849" s="38"/>
      <c r="N849" s="38"/>
      <c r="O849" s="38"/>
      <c r="P849" s="36"/>
      <c r="Q849" s="38"/>
      <c r="R849" s="38"/>
      <c r="S849" s="36">
        <f t="shared" ref="S849:AI849" si="150">SUM(S846:S848)</f>
        <v>125</v>
      </c>
      <c r="T849" s="38">
        <f t="shared" si="150"/>
        <v>121</v>
      </c>
      <c r="U849" s="38">
        <f t="shared" si="150"/>
        <v>116</v>
      </c>
      <c r="V849" s="38">
        <f t="shared" si="150"/>
        <v>111</v>
      </c>
      <c r="W849" s="36">
        <f t="shared" si="150"/>
        <v>108</v>
      </c>
      <c r="X849" s="38">
        <f t="shared" si="150"/>
        <v>65</v>
      </c>
      <c r="Y849" s="38">
        <f t="shared" si="150"/>
        <v>45</v>
      </c>
      <c r="Z849" s="38">
        <f t="shared" si="150"/>
        <v>45</v>
      </c>
      <c r="AA849" s="38">
        <f t="shared" si="150"/>
        <v>49</v>
      </c>
      <c r="AB849" s="38">
        <f t="shared" si="150"/>
        <v>49</v>
      </c>
      <c r="AC849" s="38">
        <f t="shared" si="150"/>
        <v>49</v>
      </c>
      <c r="AD849" s="38">
        <f t="shared" si="150"/>
        <v>49</v>
      </c>
      <c r="AE849" s="38">
        <f t="shared" si="150"/>
        <v>49</v>
      </c>
      <c r="AF849" s="38">
        <f t="shared" si="150"/>
        <v>38</v>
      </c>
      <c r="AG849" s="38">
        <f t="shared" si="150"/>
        <v>30</v>
      </c>
      <c r="AH849" s="38">
        <f t="shared" si="150"/>
        <v>20</v>
      </c>
      <c r="AI849" s="38">
        <f t="shared" si="150"/>
        <v>11</v>
      </c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68"/>
      <c r="BE849" s="68"/>
      <c r="BF849" s="68"/>
    </row>
    <row r="850" spans="1:68" s="26" customFormat="1" x14ac:dyDescent="0.25">
      <c r="A850" s="29" t="s">
        <v>212</v>
      </c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</row>
    <row r="851" spans="1:68" s="26" customFormat="1" x14ac:dyDescent="0.25">
      <c r="A851" s="1" t="s">
        <v>67</v>
      </c>
      <c r="H851" s="10"/>
      <c r="I851" s="10"/>
      <c r="J851" s="10"/>
      <c r="K851" s="10"/>
      <c r="L851" s="10"/>
      <c r="M851" s="10"/>
      <c r="Q851" s="10"/>
      <c r="T851" s="10"/>
      <c r="U851" s="10"/>
      <c r="V851" s="10"/>
      <c r="W851" s="10"/>
      <c r="X851" s="10"/>
      <c r="Y851" s="10"/>
      <c r="Z851" s="10">
        <v>1</v>
      </c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</row>
    <row r="852" spans="1:68" s="26" customFormat="1" x14ac:dyDescent="0.25">
      <c r="A852" s="1" t="s">
        <v>64</v>
      </c>
      <c r="H852" s="10"/>
      <c r="I852" s="10"/>
      <c r="J852" s="10"/>
      <c r="K852" s="10"/>
      <c r="L852" s="10"/>
      <c r="M852" s="10"/>
      <c r="Q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</row>
    <row r="853" spans="1:68" s="26" customFormat="1" x14ac:dyDescent="0.25">
      <c r="A853" s="1" t="s">
        <v>60</v>
      </c>
      <c r="H853" s="10"/>
      <c r="I853" s="10"/>
      <c r="J853" s="10"/>
      <c r="K853" s="10"/>
      <c r="L853" s="10"/>
      <c r="M853" s="10"/>
      <c r="Q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</row>
    <row r="854" spans="1:68" s="29" customFormat="1" x14ac:dyDescent="0.25">
      <c r="A854" s="6" t="s">
        <v>68</v>
      </c>
      <c r="B854" s="38"/>
      <c r="C854" s="38"/>
      <c r="D854" s="36"/>
      <c r="E854" s="38"/>
      <c r="F854" s="38"/>
      <c r="G854" s="38"/>
      <c r="H854" s="38"/>
      <c r="I854" s="38"/>
      <c r="J854" s="36"/>
      <c r="K854" s="38"/>
      <c r="L854" s="38"/>
      <c r="M854" s="38"/>
      <c r="N854" s="38"/>
      <c r="O854" s="38"/>
      <c r="P854" s="36"/>
      <c r="Q854" s="38"/>
      <c r="R854" s="38"/>
      <c r="S854" s="36"/>
      <c r="T854" s="38"/>
      <c r="U854" s="38"/>
      <c r="V854" s="38"/>
      <c r="W854" s="36"/>
      <c r="X854" s="38"/>
      <c r="Y854" s="38"/>
      <c r="Z854" s="38">
        <f>SUM(Z851:Z853)</f>
        <v>1</v>
      </c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68"/>
      <c r="BE854" s="68"/>
      <c r="BF854" s="68"/>
    </row>
    <row r="855" spans="1:68" s="26" customFormat="1" x14ac:dyDescent="0.25">
      <c r="A855" s="29" t="s">
        <v>17</v>
      </c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</row>
    <row r="856" spans="1:68" s="26" customFormat="1" x14ac:dyDescent="0.25">
      <c r="A856" s="1" t="s">
        <v>67</v>
      </c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10">
        <v>8</v>
      </c>
      <c r="V856" s="10">
        <v>12</v>
      </c>
      <c r="W856" s="10">
        <v>12</v>
      </c>
      <c r="X856" s="10">
        <v>18</v>
      </c>
      <c r="Y856" s="10">
        <v>20</v>
      </c>
      <c r="Z856" s="10">
        <v>20</v>
      </c>
      <c r="AA856" s="10">
        <v>20</v>
      </c>
      <c r="AB856" s="10">
        <v>20</v>
      </c>
      <c r="AC856" s="10">
        <v>23</v>
      </c>
      <c r="AD856" s="10">
        <v>23</v>
      </c>
      <c r="AE856" s="10">
        <v>23</v>
      </c>
      <c r="AF856" s="10">
        <v>23</v>
      </c>
      <c r="AG856" s="10">
        <v>23</v>
      </c>
      <c r="AH856" s="10">
        <v>23</v>
      </c>
      <c r="AI856" s="10">
        <v>23</v>
      </c>
      <c r="AJ856" s="10">
        <v>23</v>
      </c>
      <c r="AK856" s="10">
        <v>23</v>
      </c>
      <c r="AL856" s="10">
        <v>23</v>
      </c>
      <c r="AM856" s="10">
        <v>23</v>
      </c>
      <c r="AN856" s="10">
        <v>23</v>
      </c>
      <c r="AO856" s="10">
        <v>23</v>
      </c>
      <c r="AP856" s="10">
        <v>23</v>
      </c>
      <c r="AQ856" s="10">
        <v>23</v>
      </c>
      <c r="AR856" s="10">
        <v>23</v>
      </c>
      <c r="AS856" s="10">
        <v>23</v>
      </c>
      <c r="AT856" s="10">
        <v>23</v>
      </c>
      <c r="AU856" s="10">
        <v>23</v>
      </c>
      <c r="AV856" s="10">
        <v>23</v>
      </c>
      <c r="AW856" s="10">
        <v>23</v>
      </c>
      <c r="AX856" s="10">
        <v>23</v>
      </c>
      <c r="AY856" s="10">
        <v>23</v>
      </c>
      <c r="AZ856" s="10">
        <v>23</v>
      </c>
      <c r="BA856" s="10">
        <v>23</v>
      </c>
      <c r="BB856" s="10">
        <v>23</v>
      </c>
      <c r="BC856" s="10">
        <v>6</v>
      </c>
      <c r="BD856" s="10">
        <v>4</v>
      </c>
      <c r="BE856" s="10">
        <v>4</v>
      </c>
      <c r="BF856" s="10"/>
      <c r="BG856" s="10"/>
      <c r="BH856" s="10"/>
      <c r="BI856" s="10"/>
    </row>
    <row r="857" spans="1:68" s="26" customFormat="1" x14ac:dyDescent="0.25">
      <c r="A857" s="1" t="s">
        <v>64</v>
      </c>
      <c r="B857" s="12"/>
      <c r="C857" s="12"/>
      <c r="D857" s="33"/>
      <c r="E857" s="12"/>
      <c r="F857" s="12"/>
      <c r="G857" s="12"/>
      <c r="H857" s="12"/>
      <c r="I857" s="12"/>
      <c r="J857" s="33"/>
      <c r="K857" s="12"/>
      <c r="L857" s="12"/>
      <c r="M857" s="12"/>
      <c r="N857" s="12"/>
      <c r="O857" s="12"/>
      <c r="P857" s="33"/>
      <c r="Q857" s="12"/>
      <c r="R857" s="12"/>
      <c r="S857" s="33"/>
      <c r="T857" s="12"/>
      <c r="U857" s="12"/>
      <c r="V857" s="12"/>
      <c r="W857" s="33"/>
      <c r="X857" s="12"/>
      <c r="Y857" s="12"/>
      <c r="Z857" s="12"/>
      <c r="AA857" s="12"/>
      <c r="AB857" s="12"/>
      <c r="AC857" s="12"/>
      <c r="AD857" s="12"/>
      <c r="AE857" s="12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0"/>
      <c r="BE857" s="57">
        <v>1</v>
      </c>
      <c r="BF857" s="57">
        <v>3</v>
      </c>
      <c r="BG857" s="60">
        <v>3</v>
      </c>
      <c r="BH857" s="60">
        <v>3</v>
      </c>
      <c r="BI857" s="60">
        <v>3</v>
      </c>
      <c r="BJ857" s="60">
        <v>3</v>
      </c>
      <c r="BK857" s="60">
        <v>3</v>
      </c>
    </row>
    <row r="858" spans="1:68" s="26" customFormat="1" x14ac:dyDescent="0.25">
      <c r="A858" s="1" t="s">
        <v>60</v>
      </c>
      <c r="B858" s="16"/>
      <c r="C858" s="16"/>
      <c r="D858" s="34"/>
      <c r="E858" s="16"/>
      <c r="F858" s="16"/>
      <c r="G858" s="16"/>
      <c r="H858" s="16"/>
      <c r="I858" s="16"/>
      <c r="J858" s="34"/>
      <c r="K858" s="16"/>
      <c r="L858" s="16"/>
      <c r="M858" s="16"/>
      <c r="N858" s="16"/>
      <c r="O858" s="16"/>
      <c r="P858" s="34"/>
      <c r="Q858" s="16"/>
      <c r="R858" s="16"/>
      <c r="S858" s="34"/>
      <c r="T858" s="16"/>
      <c r="U858" s="16"/>
      <c r="V858" s="16"/>
      <c r="W858" s="34"/>
      <c r="X858" s="16"/>
      <c r="Y858" s="16"/>
      <c r="Z858" s="16"/>
      <c r="AA858" s="16"/>
      <c r="AB858" s="16"/>
      <c r="AC858" s="16"/>
      <c r="AD858" s="16"/>
      <c r="AE858" s="16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8"/>
      <c r="BB858" s="18"/>
      <c r="BC858" s="18"/>
      <c r="BD858" s="10"/>
      <c r="BE858" s="10"/>
      <c r="BF858" s="10"/>
    </row>
    <row r="859" spans="1:68" s="29" customFormat="1" x14ac:dyDescent="0.25">
      <c r="A859" s="6" t="s">
        <v>68</v>
      </c>
      <c r="B859" s="38"/>
      <c r="C859" s="38"/>
      <c r="D859" s="36"/>
      <c r="E859" s="38"/>
      <c r="F859" s="38"/>
      <c r="G859" s="38"/>
      <c r="H859" s="38"/>
      <c r="I859" s="38"/>
      <c r="J859" s="36"/>
      <c r="K859" s="38"/>
      <c r="L859" s="38"/>
      <c r="M859" s="38"/>
      <c r="N859" s="38"/>
      <c r="O859" s="38"/>
      <c r="P859" s="36"/>
      <c r="Q859" s="38"/>
      <c r="R859" s="38"/>
      <c r="S859" s="36"/>
      <c r="T859" s="38"/>
      <c r="U859" s="38">
        <f t="shared" ref="U859:BK859" si="151">SUM(U856:U858)</f>
        <v>8</v>
      </c>
      <c r="V859" s="38">
        <f t="shared" si="151"/>
        <v>12</v>
      </c>
      <c r="W859" s="36">
        <f t="shared" si="151"/>
        <v>12</v>
      </c>
      <c r="X859" s="38">
        <f t="shared" si="151"/>
        <v>18</v>
      </c>
      <c r="Y859" s="38">
        <f t="shared" si="151"/>
        <v>20</v>
      </c>
      <c r="Z859" s="38">
        <f t="shared" si="151"/>
        <v>20</v>
      </c>
      <c r="AA859" s="38">
        <f t="shared" si="151"/>
        <v>20</v>
      </c>
      <c r="AB859" s="38">
        <f t="shared" si="151"/>
        <v>20</v>
      </c>
      <c r="AC859" s="38">
        <f t="shared" si="151"/>
        <v>23</v>
      </c>
      <c r="AD859" s="38">
        <f t="shared" si="151"/>
        <v>23</v>
      </c>
      <c r="AE859" s="38">
        <f t="shared" si="151"/>
        <v>23</v>
      </c>
      <c r="AF859" s="38">
        <f t="shared" si="151"/>
        <v>23</v>
      </c>
      <c r="AG859" s="38">
        <f t="shared" si="151"/>
        <v>23</v>
      </c>
      <c r="AH859" s="38">
        <f t="shared" si="151"/>
        <v>23</v>
      </c>
      <c r="AI859" s="38">
        <f t="shared" si="151"/>
        <v>23</v>
      </c>
      <c r="AJ859" s="38">
        <f t="shared" si="151"/>
        <v>23</v>
      </c>
      <c r="AK859" s="38">
        <f t="shared" si="151"/>
        <v>23</v>
      </c>
      <c r="AL859" s="38">
        <f t="shared" si="151"/>
        <v>23</v>
      </c>
      <c r="AM859" s="38">
        <f t="shared" si="151"/>
        <v>23</v>
      </c>
      <c r="AN859" s="38">
        <f t="shared" si="151"/>
        <v>23</v>
      </c>
      <c r="AO859" s="38">
        <f t="shared" si="151"/>
        <v>23</v>
      </c>
      <c r="AP859" s="38">
        <f t="shared" si="151"/>
        <v>23</v>
      </c>
      <c r="AQ859" s="38">
        <f t="shared" si="151"/>
        <v>23</v>
      </c>
      <c r="AR859" s="38">
        <f t="shared" si="151"/>
        <v>23</v>
      </c>
      <c r="AS859" s="38">
        <f t="shared" si="151"/>
        <v>23</v>
      </c>
      <c r="AT859" s="38">
        <f t="shared" si="151"/>
        <v>23</v>
      </c>
      <c r="AU859" s="38">
        <f t="shared" si="151"/>
        <v>23</v>
      </c>
      <c r="AV859" s="38">
        <f t="shared" si="151"/>
        <v>23</v>
      </c>
      <c r="AW859" s="38">
        <f t="shared" si="151"/>
        <v>23</v>
      </c>
      <c r="AX859" s="38">
        <f t="shared" si="151"/>
        <v>23</v>
      </c>
      <c r="AY859" s="38">
        <f t="shared" si="151"/>
        <v>23</v>
      </c>
      <c r="AZ859" s="38">
        <f t="shared" si="151"/>
        <v>23</v>
      </c>
      <c r="BA859" s="38">
        <f t="shared" si="151"/>
        <v>23</v>
      </c>
      <c r="BB859" s="38">
        <f t="shared" si="151"/>
        <v>23</v>
      </c>
      <c r="BC859" s="38">
        <f t="shared" si="151"/>
        <v>6</v>
      </c>
      <c r="BD859" s="38">
        <f t="shared" si="151"/>
        <v>4</v>
      </c>
      <c r="BE859" s="38">
        <f t="shared" si="151"/>
        <v>5</v>
      </c>
      <c r="BF859" s="38">
        <f t="shared" si="151"/>
        <v>3</v>
      </c>
      <c r="BG859" s="38">
        <f t="shared" si="151"/>
        <v>3</v>
      </c>
      <c r="BH859" s="38">
        <f t="shared" si="151"/>
        <v>3</v>
      </c>
      <c r="BI859" s="38">
        <f t="shared" si="151"/>
        <v>3</v>
      </c>
      <c r="BJ859" s="38">
        <f t="shared" si="151"/>
        <v>3</v>
      </c>
      <c r="BK859" s="38">
        <f t="shared" si="151"/>
        <v>3</v>
      </c>
    </row>
    <row r="860" spans="1:68" s="26" customFormat="1" x14ac:dyDescent="0.25">
      <c r="A860" s="29" t="s">
        <v>18</v>
      </c>
      <c r="B860" s="19"/>
      <c r="C860" s="19"/>
      <c r="D860" s="28"/>
      <c r="E860" s="19"/>
      <c r="F860" s="19"/>
      <c r="G860" s="19"/>
      <c r="H860" s="18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8"/>
      <c r="BB860" s="18"/>
      <c r="BC860" s="18"/>
      <c r="BD860" s="10"/>
      <c r="BE860" s="10"/>
      <c r="BF860" s="10"/>
    </row>
    <row r="861" spans="1:68" s="26" customFormat="1" x14ac:dyDescent="0.25">
      <c r="A861" s="35" t="s">
        <v>67</v>
      </c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T861" s="29"/>
      <c r="U861" s="29"/>
      <c r="V861" s="29"/>
      <c r="W861" s="29"/>
      <c r="X861" s="29"/>
      <c r="Y861" s="29"/>
      <c r="Z861" s="29"/>
      <c r="AA861" s="29"/>
      <c r="AB861" s="10">
        <v>7</v>
      </c>
      <c r="AC861" s="10">
        <v>15</v>
      </c>
      <c r="AD861" s="10">
        <v>15</v>
      </c>
      <c r="AE861" s="10">
        <v>15</v>
      </c>
      <c r="AF861" s="10">
        <v>14</v>
      </c>
      <c r="AG861" s="10">
        <v>13</v>
      </c>
      <c r="AH861" s="10">
        <v>11</v>
      </c>
      <c r="AI861" s="10">
        <v>11</v>
      </c>
      <c r="AJ861" s="10">
        <v>59</v>
      </c>
      <c r="AK861" s="10">
        <v>75</v>
      </c>
      <c r="AL861" s="10">
        <v>75</v>
      </c>
      <c r="AM861" s="10">
        <v>75</v>
      </c>
      <c r="AN861" s="10">
        <v>73</v>
      </c>
      <c r="AO861" s="10">
        <v>73</v>
      </c>
      <c r="AP861" s="10">
        <v>73</v>
      </c>
      <c r="AQ861" s="10">
        <v>72</v>
      </c>
      <c r="AR861" s="10">
        <v>72</v>
      </c>
      <c r="AS861" s="10">
        <v>72</v>
      </c>
      <c r="AT861" s="10">
        <v>72</v>
      </c>
      <c r="AU861" s="10">
        <v>44</v>
      </c>
      <c r="AV861" s="10">
        <v>37</v>
      </c>
      <c r="AW861" s="10">
        <v>34</v>
      </c>
      <c r="AX861" s="10">
        <v>34</v>
      </c>
      <c r="AY861" s="10">
        <v>32</v>
      </c>
      <c r="AZ861" s="10">
        <v>30</v>
      </c>
      <c r="BA861" s="10">
        <v>27</v>
      </c>
      <c r="BB861" s="10">
        <v>27</v>
      </c>
      <c r="BC861" s="10">
        <v>27</v>
      </c>
      <c r="BD861" s="10">
        <v>28</v>
      </c>
      <c r="BE861" s="10">
        <v>28</v>
      </c>
      <c r="BF861" s="10">
        <v>28</v>
      </c>
      <c r="BG861" s="10">
        <v>28</v>
      </c>
      <c r="BH861" s="26">
        <v>28</v>
      </c>
      <c r="BI861" s="26">
        <v>28</v>
      </c>
      <c r="BJ861" s="26">
        <v>27</v>
      </c>
      <c r="BK861" s="26">
        <v>27</v>
      </c>
      <c r="BL861" s="26">
        <v>28</v>
      </c>
      <c r="BM861" s="26">
        <v>22</v>
      </c>
      <c r="BN861" s="26">
        <v>28</v>
      </c>
      <c r="BO861" s="26">
        <v>28</v>
      </c>
      <c r="BP861" s="26">
        <f>16+6+3+4</f>
        <v>29</v>
      </c>
    </row>
    <row r="862" spans="1:68" s="26" customFormat="1" x14ac:dyDescent="0.25">
      <c r="A862" s="35" t="s">
        <v>64</v>
      </c>
      <c r="B862" s="12"/>
      <c r="C862" s="12"/>
      <c r="D862" s="33"/>
      <c r="E862" s="12"/>
      <c r="F862" s="12"/>
      <c r="G862" s="12"/>
      <c r="H862" s="12"/>
      <c r="I862" s="12"/>
      <c r="J862" s="33"/>
      <c r="K862" s="12"/>
      <c r="L862" s="12"/>
      <c r="M862" s="12"/>
      <c r="N862" s="12"/>
      <c r="O862" s="12"/>
      <c r="P862" s="33"/>
      <c r="Q862" s="12"/>
      <c r="R862" s="12"/>
      <c r="S862" s="33"/>
      <c r="T862" s="12"/>
      <c r="U862" s="12"/>
      <c r="V862" s="12"/>
      <c r="W862" s="33"/>
      <c r="X862" s="12"/>
      <c r="Y862" s="12"/>
      <c r="Z862" s="12"/>
      <c r="AA862" s="12"/>
      <c r="AB862" s="12"/>
      <c r="AC862" s="12"/>
      <c r="AD862" s="12"/>
      <c r="AE862" s="12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0"/>
      <c r="BE862" s="10"/>
      <c r="BF862" s="10"/>
    </row>
    <row r="863" spans="1:68" s="26" customFormat="1" x14ac:dyDescent="0.25">
      <c r="A863" s="35" t="s">
        <v>60</v>
      </c>
      <c r="B863" s="16"/>
      <c r="C863" s="16"/>
      <c r="D863" s="34"/>
      <c r="E863" s="16"/>
      <c r="F863" s="16"/>
      <c r="G863" s="16"/>
      <c r="H863" s="16"/>
      <c r="I863" s="16"/>
      <c r="J863" s="34"/>
      <c r="K863" s="16"/>
      <c r="L863" s="16"/>
      <c r="M863" s="16"/>
      <c r="N863" s="16"/>
      <c r="O863" s="16"/>
      <c r="P863" s="34"/>
      <c r="Q863" s="16"/>
      <c r="R863" s="16"/>
      <c r="S863" s="34"/>
      <c r="T863" s="16"/>
      <c r="U863" s="16"/>
      <c r="V863" s="16"/>
      <c r="W863" s="34"/>
      <c r="X863" s="16"/>
      <c r="Y863" s="16"/>
      <c r="Z863" s="16"/>
      <c r="AA863" s="16"/>
      <c r="AB863" s="16"/>
      <c r="AC863" s="16"/>
      <c r="AD863" s="16"/>
      <c r="AE863" s="16"/>
      <c r="AF863" s="18"/>
      <c r="AG863" s="18"/>
      <c r="AH863" s="18"/>
      <c r="AI863" s="18"/>
      <c r="AJ863" s="18"/>
      <c r="AK863" s="18">
        <v>2</v>
      </c>
      <c r="AL863" s="18">
        <v>6</v>
      </c>
      <c r="AM863" s="18">
        <v>6</v>
      </c>
      <c r="AN863" s="18">
        <v>13</v>
      </c>
      <c r="AO863" s="18">
        <v>13</v>
      </c>
      <c r="AP863" s="18">
        <v>13</v>
      </c>
      <c r="AQ863" s="18">
        <v>13</v>
      </c>
      <c r="AR863" s="18">
        <v>13</v>
      </c>
      <c r="AS863" s="18">
        <v>12</v>
      </c>
      <c r="AT863" s="18">
        <v>6</v>
      </c>
      <c r="AU863" s="18">
        <v>4</v>
      </c>
      <c r="AV863" s="18"/>
      <c r="AW863" s="18"/>
      <c r="AX863" s="18"/>
      <c r="AY863" s="18"/>
      <c r="AZ863" s="18"/>
      <c r="BA863" s="18"/>
      <c r="BB863" s="18"/>
      <c r="BC863" s="18"/>
      <c r="BD863" s="18"/>
      <c r="BE863" s="18"/>
      <c r="BF863" s="18"/>
      <c r="BG863" s="18"/>
      <c r="BH863" s="18"/>
      <c r="BI863" s="18"/>
    </row>
    <row r="864" spans="1:68" s="29" customFormat="1" x14ac:dyDescent="0.25">
      <c r="A864" s="41" t="s">
        <v>68</v>
      </c>
      <c r="B864" s="38"/>
      <c r="C864" s="38"/>
      <c r="D864" s="36"/>
      <c r="E864" s="38"/>
      <c r="F864" s="38"/>
      <c r="G864" s="38"/>
      <c r="H864" s="38"/>
      <c r="I864" s="38"/>
      <c r="J864" s="36"/>
      <c r="K864" s="38"/>
      <c r="L864" s="38"/>
      <c r="M864" s="38"/>
      <c r="N864" s="38"/>
      <c r="O864" s="38"/>
      <c r="P864" s="36"/>
      <c r="Q864" s="38"/>
      <c r="R864" s="38"/>
      <c r="S864" s="36"/>
      <c r="T864" s="38"/>
      <c r="U864" s="38"/>
      <c r="V864" s="38"/>
      <c r="W864" s="36"/>
      <c r="X864" s="38"/>
      <c r="Y864" s="38"/>
      <c r="Z864" s="38"/>
      <c r="AA864" s="38"/>
      <c r="AB864" s="38">
        <f t="shared" ref="AB864:BL864" si="152">SUM(AB861:AB863)</f>
        <v>7</v>
      </c>
      <c r="AC864" s="38">
        <f t="shared" si="152"/>
        <v>15</v>
      </c>
      <c r="AD864" s="38">
        <f t="shared" si="152"/>
        <v>15</v>
      </c>
      <c r="AE864" s="38">
        <f t="shared" si="152"/>
        <v>15</v>
      </c>
      <c r="AF864" s="38">
        <f t="shared" si="152"/>
        <v>14</v>
      </c>
      <c r="AG864" s="38">
        <f t="shared" si="152"/>
        <v>13</v>
      </c>
      <c r="AH864" s="38">
        <f t="shared" si="152"/>
        <v>11</v>
      </c>
      <c r="AI864" s="38">
        <f t="shared" si="152"/>
        <v>11</v>
      </c>
      <c r="AJ864" s="38">
        <f t="shared" si="152"/>
        <v>59</v>
      </c>
      <c r="AK864" s="38">
        <f t="shared" si="152"/>
        <v>77</v>
      </c>
      <c r="AL864" s="38">
        <f t="shared" si="152"/>
        <v>81</v>
      </c>
      <c r="AM864" s="38">
        <f t="shared" si="152"/>
        <v>81</v>
      </c>
      <c r="AN864" s="38">
        <f t="shared" si="152"/>
        <v>86</v>
      </c>
      <c r="AO864" s="38">
        <f t="shared" si="152"/>
        <v>86</v>
      </c>
      <c r="AP864" s="38">
        <f t="shared" si="152"/>
        <v>86</v>
      </c>
      <c r="AQ864" s="38">
        <f t="shared" si="152"/>
        <v>85</v>
      </c>
      <c r="AR864" s="38">
        <f t="shared" si="152"/>
        <v>85</v>
      </c>
      <c r="AS864" s="38">
        <f t="shared" si="152"/>
        <v>84</v>
      </c>
      <c r="AT864" s="38">
        <f t="shared" si="152"/>
        <v>78</v>
      </c>
      <c r="AU864" s="38">
        <f t="shared" si="152"/>
        <v>48</v>
      </c>
      <c r="AV864" s="38">
        <f t="shared" si="152"/>
        <v>37</v>
      </c>
      <c r="AW864" s="38">
        <f t="shared" si="152"/>
        <v>34</v>
      </c>
      <c r="AX864" s="38">
        <f t="shared" si="152"/>
        <v>34</v>
      </c>
      <c r="AY864" s="38">
        <f t="shared" si="152"/>
        <v>32</v>
      </c>
      <c r="AZ864" s="38">
        <f t="shared" si="152"/>
        <v>30</v>
      </c>
      <c r="BA864" s="38">
        <f t="shared" si="152"/>
        <v>27</v>
      </c>
      <c r="BB864" s="38">
        <f t="shared" si="152"/>
        <v>27</v>
      </c>
      <c r="BC864" s="38">
        <f t="shared" si="152"/>
        <v>27</v>
      </c>
      <c r="BD864" s="38">
        <f t="shared" si="152"/>
        <v>28</v>
      </c>
      <c r="BE864" s="38">
        <f t="shared" si="152"/>
        <v>28</v>
      </c>
      <c r="BF864" s="38">
        <f t="shared" si="152"/>
        <v>28</v>
      </c>
      <c r="BG864" s="38">
        <f t="shared" si="152"/>
        <v>28</v>
      </c>
      <c r="BH864" s="38">
        <f t="shared" si="152"/>
        <v>28</v>
      </c>
      <c r="BI864" s="38">
        <f t="shared" si="152"/>
        <v>28</v>
      </c>
      <c r="BJ864" s="38">
        <f t="shared" si="152"/>
        <v>27</v>
      </c>
      <c r="BK864" s="38">
        <f t="shared" si="152"/>
        <v>27</v>
      </c>
      <c r="BL864" s="38">
        <f t="shared" si="152"/>
        <v>28</v>
      </c>
      <c r="BM864" s="38">
        <v>22</v>
      </c>
      <c r="BN864" s="38">
        <v>28</v>
      </c>
      <c r="BO864" s="38">
        <v>28</v>
      </c>
      <c r="BP864" s="38">
        <v>29</v>
      </c>
    </row>
    <row r="865" spans="1:68" s="26" customFormat="1" x14ac:dyDescent="0.25">
      <c r="A865" s="29" t="s">
        <v>71</v>
      </c>
      <c r="H865" s="10"/>
      <c r="I865" s="10"/>
      <c r="J865" s="10"/>
      <c r="K865" s="10"/>
      <c r="L865" s="10"/>
      <c r="M865" s="10"/>
      <c r="Q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</row>
    <row r="866" spans="1:68" s="26" customFormat="1" x14ac:dyDescent="0.25">
      <c r="A866" s="1" t="s">
        <v>67</v>
      </c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>
        <v>1</v>
      </c>
      <c r="AR866" s="10">
        <v>3</v>
      </c>
      <c r="AS866" s="10">
        <v>8</v>
      </c>
      <c r="AT866" s="10">
        <v>16</v>
      </c>
      <c r="AU866" s="10">
        <v>23</v>
      </c>
      <c r="AV866" s="10">
        <v>27</v>
      </c>
      <c r="AW866" s="10">
        <v>34</v>
      </c>
      <c r="AX866" s="10">
        <v>43</v>
      </c>
      <c r="AY866" s="10">
        <v>55</v>
      </c>
      <c r="AZ866" s="10">
        <v>67</v>
      </c>
      <c r="BA866" s="10">
        <v>76</v>
      </c>
      <c r="BB866" s="10">
        <v>92</v>
      </c>
      <c r="BC866" s="10">
        <v>109</v>
      </c>
      <c r="BD866" s="10">
        <v>118</v>
      </c>
      <c r="BE866" s="10">
        <v>130</v>
      </c>
      <c r="BF866" s="10">
        <v>141</v>
      </c>
      <c r="BG866" s="26">
        <v>153</v>
      </c>
      <c r="BH866" s="26">
        <v>162</v>
      </c>
      <c r="BI866" s="26">
        <v>173</v>
      </c>
      <c r="BJ866" s="26">
        <v>187</v>
      </c>
      <c r="BK866" s="26">
        <v>182</v>
      </c>
      <c r="BL866" s="26">
        <v>181</v>
      </c>
      <c r="BM866" s="26">
        <v>180</v>
      </c>
      <c r="BN866" s="26">
        <v>178</v>
      </c>
      <c r="BO866" s="26">
        <v>170</v>
      </c>
      <c r="BP866" s="26">
        <v>170</v>
      </c>
    </row>
    <row r="867" spans="1:68" s="26" customFormat="1" x14ac:dyDescent="0.25">
      <c r="A867" s="1" t="s">
        <v>64</v>
      </c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57">
        <v>2</v>
      </c>
      <c r="BF867" s="57">
        <v>8</v>
      </c>
      <c r="BG867" s="60">
        <v>8</v>
      </c>
      <c r="BH867" s="60">
        <v>8</v>
      </c>
      <c r="BI867" s="60">
        <v>9</v>
      </c>
      <c r="BJ867" s="60">
        <v>9</v>
      </c>
      <c r="BK867" s="60">
        <v>13</v>
      </c>
      <c r="BL867" s="60">
        <v>18</v>
      </c>
      <c r="BM867" s="60">
        <v>20</v>
      </c>
      <c r="BN867" s="60">
        <v>26</v>
      </c>
      <c r="BO867" s="60">
        <v>18</v>
      </c>
      <c r="BP867" s="60">
        <v>18</v>
      </c>
    </row>
    <row r="868" spans="1:68" s="26" customFormat="1" x14ac:dyDescent="0.25">
      <c r="A868" s="1" t="s">
        <v>60</v>
      </c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53">
        <v>8</v>
      </c>
      <c r="BE868" s="53">
        <v>8</v>
      </c>
      <c r="BF868" s="61">
        <v>8</v>
      </c>
      <c r="BG868" s="62">
        <v>8</v>
      </c>
      <c r="BH868" s="62">
        <v>8</v>
      </c>
      <c r="BI868" s="62">
        <v>8</v>
      </c>
      <c r="BJ868" s="62">
        <v>9</v>
      </c>
      <c r="BK868" s="62">
        <v>17</v>
      </c>
      <c r="BL868" s="62">
        <v>18</v>
      </c>
      <c r="BM868" s="62">
        <v>18</v>
      </c>
      <c r="BN868" s="62">
        <v>18</v>
      </c>
      <c r="BO868" s="62">
        <v>34</v>
      </c>
      <c r="BP868" s="62">
        <v>34</v>
      </c>
    </row>
    <row r="869" spans="1:68" s="29" customFormat="1" x14ac:dyDescent="0.25">
      <c r="A869" s="6" t="s">
        <v>68</v>
      </c>
      <c r="B869" s="38"/>
      <c r="C869" s="38"/>
      <c r="D869" s="36"/>
      <c r="E869" s="38"/>
      <c r="F869" s="38"/>
      <c r="G869" s="38"/>
      <c r="H869" s="38"/>
      <c r="I869" s="38"/>
      <c r="J869" s="36"/>
      <c r="K869" s="38"/>
      <c r="L869" s="38"/>
      <c r="M869" s="38"/>
      <c r="N869" s="38"/>
      <c r="O869" s="38"/>
      <c r="P869" s="36"/>
      <c r="Q869" s="38"/>
      <c r="R869" s="38"/>
      <c r="S869" s="36"/>
      <c r="T869" s="38"/>
      <c r="U869" s="38"/>
      <c r="V869" s="38"/>
      <c r="W869" s="36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>
        <f t="shared" ref="AQ869:BJ869" si="153">SUM(AQ866:AQ868)</f>
        <v>1</v>
      </c>
      <c r="AR869" s="38">
        <f t="shared" si="153"/>
        <v>3</v>
      </c>
      <c r="AS869" s="38">
        <f t="shared" si="153"/>
        <v>8</v>
      </c>
      <c r="AT869" s="38">
        <f t="shared" si="153"/>
        <v>16</v>
      </c>
      <c r="AU869" s="38">
        <f t="shared" si="153"/>
        <v>23</v>
      </c>
      <c r="AV869" s="38">
        <f t="shared" si="153"/>
        <v>27</v>
      </c>
      <c r="AW869" s="38">
        <f t="shared" si="153"/>
        <v>34</v>
      </c>
      <c r="AX869" s="38">
        <f t="shared" si="153"/>
        <v>43</v>
      </c>
      <c r="AY869" s="38">
        <f t="shared" si="153"/>
        <v>55</v>
      </c>
      <c r="AZ869" s="38">
        <f t="shared" si="153"/>
        <v>67</v>
      </c>
      <c r="BA869" s="38">
        <f t="shared" si="153"/>
        <v>76</v>
      </c>
      <c r="BB869" s="38">
        <f t="shared" si="153"/>
        <v>92</v>
      </c>
      <c r="BC869" s="38">
        <f t="shared" si="153"/>
        <v>109</v>
      </c>
      <c r="BD869" s="38">
        <f t="shared" si="153"/>
        <v>126</v>
      </c>
      <c r="BE869" s="38">
        <f t="shared" si="153"/>
        <v>140</v>
      </c>
      <c r="BF869" s="38">
        <f t="shared" si="153"/>
        <v>157</v>
      </c>
      <c r="BG869" s="38">
        <f t="shared" si="153"/>
        <v>169</v>
      </c>
      <c r="BH869" s="38">
        <f t="shared" si="153"/>
        <v>178</v>
      </c>
      <c r="BI869" s="38">
        <f t="shared" si="153"/>
        <v>190</v>
      </c>
      <c r="BJ869" s="38">
        <f t="shared" si="153"/>
        <v>205</v>
      </c>
      <c r="BK869" s="35">
        <v>212</v>
      </c>
      <c r="BL869" s="35">
        <v>217</v>
      </c>
      <c r="BM869" s="35">
        <v>218</v>
      </c>
      <c r="BN869" s="35">
        <v>222</v>
      </c>
      <c r="BO869" s="35">
        <v>222</v>
      </c>
      <c r="BP869" s="35">
        <v>222</v>
      </c>
    </row>
    <row r="870" spans="1:68" s="26" customFormat="1" x14ac:dyDescent="0.25">
      <c r="A870" s="29" t="s">
        <v>19</v>
      </c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</row>
    <row r="871" spans="1:68" s="26" customFormat="1" x14ac:dyDescent="0.25">
      <c r="A871" s="1" t="s">
        <v>67</v>
      </c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10"/>
      <c r="AG871" s="10"/>
      <c r="AH871" s="10">
        <v>8</v>
      </c>
      <c r="AI871" s="10">
        <v>8</v>
      </c>
      <c r="AJ871" s="10">
        <v>8</v>
      </c>
      <c r="AK871" s="10">
        <v>6</v>
      </c>
      <c r="AL871" s="10">
        <v>5</v>
      </c>
      <c r="AM871" s="10">
        <v>4</v>
      </c>
      <c r="AN871" s="10">
        <v>3</v>
      </c>
      <c r="AO871" s="10">
        <v>3</v>
      </c>
      <c r="AP871" s="10">
        <v>3</v>
      </c>
      <c r="AQ871" s="10">
        <v>1</v>
      </c>
      <c r="AR871" s="10">
        <v>1</v>
      </c>
      <c r="AS871" s="10">
        <v>1</v>
      </c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</row>
    <row r="872" spans="1:68" s="26" customFormat="1" x14ac:dyDescent="0.25">
      <c r="A872" s="1" t="s">
        <v>64</v>
      </c>
      <c r="B872" s="12"/>
      <c r="C872" s="12"/>
      <c r="D872" s="33"/>
      <c r="E872" s="12"/>
      <c r="F872" s="12"/>
      <c r="G872" s="12"/>
      <c r="H872" s="12"/>
      <c r="I872" s="12"/>
      <c r="J872" s="33"/>
      <c r="K872" s="12"/>
      <c r="L872" s="12"/>
      <c r="M872" s="12"/>
      <c r="N872" s="12"/>
      <c r="O872" s="12"/>
      <c r="P872" s="33"/>
      <c r="Q872" s="12"/>
      <c r="R872" s="12"/>
      <c r="S872" s="33"/>
      <c r="T872" s="12"/>
      <c r="U872" s="12"/>
      <c r="V872" s="12"/>
      <c r="W872" s="33"/>
      <c r="X872" s="12"/>
      <c r="Y872" s="12"/>
      <c r="Z872" s="12"/>
      <c r="AA872" s="12"/>
      <c r="AB872" s="12"/>
      <c r="AC872" s="12"/>
      <c r="AD872" s="12"/>
      <c r="AE872" s="12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0"/>
      <c r="BE872" s="10"/>
      <c r="BF872" s="10"/>
    </row>
    <row r="873" spans="1:68" s="26" customFormat="1" x14ac:dyDescent="0.25">
      <c r="A873" s="1" t="s">
        <v>60</v>
      </c>
      <c r="B873" s="12"/>
      <c r="C873" s="12"/>
      <c r="D873" s="33"/>
      <c r="E873" s="12"/>
      <c r="F873" s="12"/>
      <c r="G873" s="12"/>
      <c r="H873" s="12"/>
      <c r="I873" s="12"/>
      <c r="J873" s="33"/>
      <c r="K873" s="12"/>
      <c r="L873" s="12"/>
      <c r="M873" s="12"/>
      <c r="N873" s="12"/>
      <c r="O873" s="12"/>
      <c r="P873" s="33"/>
      <c r="Q873" s="12"/>
      <c r="R873" s="12"/>
      <c r="S873" s="33"/>
      <c r="T873" s="12"/>
      <c r="U873" s="12"/>
      <c r="V873" s="12"/>
      <c r="W873" s="33"/>
      <c r="X873" s="12"/>
      <c r="Y873" s="12"/>
      <c r="Z873" s="12"/>
      <c r="AA873" s="12"/>
      <c r="AB873" s="12"/>
      <c r="AC873" s="12"/>
      <c r="AD873" s="12"/>
      <c r="AE873" s="12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0"/>
      <c r="BE873" s="10"/>
      <c r="BF873" s="10"/>
    </row>
    <row r="874" spans="1:68" s="29" customFormat="1" x14ac:dyDescent="0.25">
      <c r="A874" s="6" t="s">
        <v>68</v>
      </c>
      <c r="B874" s="38"/>
      <c r="C874" s="38"/>
      <c r="D874" s="36"/>
      <c r="E874" s="38"/>
      <c r="F874" s="38"/>
      <c r="G874" s="38"/>
      <c r="H874" s="38"/>
      <c r="I874" s="38"/>
      <c r="J874" s="36"/>
      <c r="K874" s="38"/>
      <c r="L874" s="38"/>
      <c r="M874" s="38"/>
      <c r="N874" s="38"/>
      <c r="O874" s="38"/>
      <c r="P874" s="36"/>
      <c r="Q874" s="38"/>
      <c r="R874" s="38"/>
      <c r="S874" s="36"/>
      <c r="T874" s="38"/>
      <c r="U874" s="38"/>
      <c r="V874" s="38"/>
      <c r="W874" s="36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>
        <f t="shared" ref="AH874:AS874" si="154">SUM(AH871:AH873)</f>
        <v>8</v>
      </c>
      <c r="AI874" s="38">
        <f t="shared" si="154"/>
        <v>8</v>
      </c>
      <c r="AJ874" s="38">
        <f t="shared" si="154"/>
        <v>8</v>
      </c>
      <c r="AK874" s="38">
        <f t="shared" si="154"/>
        <v>6</v>
      </c>
      <c r="AL874" s="38">
        <f t="shared" si="154"/>
        <v>5</v>
      </c>
      <c r="AM874" s="38">
        <f t="shared" si="154"/>
        <v>4</v>
      </c>
      <c r="AN874" s="38">
        <f t="shared" si="154"/>
        <v>3</v>
      </c>
      <c r="AO874" s="38">
        <f t="shared" si="154"/>
        <v>3</v>
      </c>
      <c r="AP874" s="38">
        <f t="shared" si="154"/>
        <v>3</v>
      </c>
      <c r="AQ874" s="38">
        <f t="shared" si="154"/>
        <v>1</v>
      </c>
      <c r="AR874" s="38">
        <f t="shared" si="154"/>
        <v>1</v>
      </c>
      <c r="AS874" s="38">
        <f t="shared" si="154"/>
        <v>1</v>
      </c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68"/>
      <c r="BE874" s="68"/>
      <c r="BF874" s="68"/>
    </row>
    <row r="875" spans="1:68" s="26" customFormat="1" x14ac:dyDescent="0.25">
      <c r="A875" s="29" t="s">
        <v>20</v>
      </c>
      <c r="B875" s="12"/>
      <c r="C875" s="12"/>
      <c r="D875" s="33"/>
      <c r="E875" s="12"/>
      <c r="F875" s="12"/>
      <c r="G875" s="12"/>
      <c r="H875" s="12"/>
      <c r="I875" s="12"/>
      <c r="J875" s="33"/>
      <c r="K875" s="12"/>
      <c r="L875" s="12"/>
      <c r="M875" s="12"/>
      <c r="N875" s="12"/>
      <c r="O875" s="12"/>
      <c r="P875" s="33"/>
      <c r="Q875" s="12"/>
      <c r="R875" s="12"/>
      <c r="S875" s="33"/>
      <c r="T875" s="12"/>
      <c r="U875" s="12"/>
      <c r="V875" s="12"/>
      <c r="W875" s="33"/>
      <c r="X875" s="12"/>
      <c r="Y875" s="12"/>
      <c r="Z875" s="12"/>
      <c r="AA875" s="12"/>
      <c r="AB875" s="12"/>
      <c r="AC875" s="12"/>
      <c r="AD875" s="12"/>
      <c r="AE875" s="12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0"/>
      <c r="BE875" s="10"/>
      <c r="BF875" s="10"/>
    </row>
    <row r="876" spans="1:68" s="26" customFormat="1" x14ac:dyDescent="0.25">
      <c r="A876" s="1" t="s">
        <v>67</v>
      </c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10"/>
      <c r="AG876" s="10"/>
      <c r="AH876" s="10"/>
      <c r="AI876" s="10"/>
      <c r="AJ876" s="10">
        <v>3</v>
      </c>
      <c r="AK876" s="10">
        <v>3</v>
      </c>
      <c r="AL876" s="10">
        <v>3</v>
      </c>
      <c r="AM876" s="10">
        <v>13</v>
      </c>
      <c r="AN876" s="10">
        <v>13</v>
      </c>
      <c r="AO876" s="10">
        <v>13</v>
      </c>
      <c r="AP876" s="10">
        <v>13</v>
      </c>
      <c r="AQ876" s="10">
        <v>13</v>
      </c>
      <c r="AR876" s="10">
        <v>13</v>
      </c>
      <c r="AS876" s="10">
        <v>13</v>
      </c>
      <c r="AT876" s="10">
        <v>13</v>
      </c>
      <c r="AU876" s="10">
        <v>13</v>
      </c>
      <c r="AV876" s="10">
        <v>13</v>
      </c>
      <c r="AW876" s="10">
        <v>13</v>
      </c>
      <c r="AX876" s="10">
        <v>13</v>
      </c>
      <c r="AY876" s="10">
        <v>13</v>
      </c>
      <c r="AZ876" s="10">
        <v>13</v>
      </c>
      <c r="BA876" s="10">
        <v>13</v>
      </c>
      <c r="BB876" s="10">
        <v>12</v>
      </c>
      <c r="BC876" s="10">
        <v>10</v>
      </c>
      <c r="BD876" s="10">
        <v>10</v>
      </c>
      <c r="BE876" s="10">
        <v>10</v>
      </c>
      <c r="BF876" s="10">
        <v>10</v>
      </c>
      <c r="BG876" s="26">
        <v>10</v>
      </c>
      <c r="BH876" s="26">
        <v>10</v>
      </c>
      <c r="BI876" s="26">
        <v>10</v>
      </c>
      <c r="BJ876" s="26">
        <v>11</v>
      </c>
      <c r="BK876" s="26">
        <v>11</v>
      </c>
      <c r="BL876" s="26">
        <v>11</v>
      </c>
      <c r="BM876" s="26">
        <v>10</v>
      </c>
      <c r="BN876" s="26">
        <v>9</v>
      </c>
      <c r="BO876" s="26">
        <v>5</v>
      </c>
      <c r="BP876" s="26">
        <v>5</v>
      </c>
    </row>
    <row r="877" spans="1:68" s="26" customFormat="1" x14ac:dyDescent="0.25">
      <c r="A877" s="1" t="s">
        <v>64</v>
      </c>
      <c r="B877" s="12"/>
      <c r="C877" s="12"/>
      <c r="D877" s="33"/>
      <c r="E877" s="12"/>
      <c r="F877" s="12"/>
      <c r="G877" s="12"/>
      <c r="H877" s="12"/>
      <c r="I877" s="12"/>
      <c r="J877" s="33"/>
      <c r="K877" s="12"/>
      <c r="L877" s="12"/>
      <c r="M877" s="12"/>
      <c r="N877" s="12"/>
      <c r="O877" s="12"/>
      <c r="P877" s="33"/>
      <c r="Q877" s="12"/>
      <c r="R877" s="12"/>
      <c r="S877" s="33"/>
      <c r="T877" s="12"/>
      <c r="U877" s="12"/>
      <c r="V877" s="12"/>
      <c r="W877" s="33"/>
      <c r="X877" s="12"/>
      <c r="Y877" s="12"/>
      <c r="Z877" s="12"/>
      <c r="AA877" s="12"/>
      <c r="AB877" s="12"/>
      <c r="AC877" s="12"/>
      <c r="AD877" s="12"/>
      <c r="AE877" s="12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0"/>
      <c r="BE877" s="10"/>
      <c r="BF877" s="10"/>
    </row>
    <row r="878" spans="1:68" s="26" customFormat="1" x14ac:dyDescent="0.25">
      <c r="A878" s="1" t="s">
        <v>60</v>
      </c>
      <c r="B878" s="12"/>
      <c r="C878" s="12"/>
      <c r="D878" s="33"/>
      <c r="E878" s="12"/>
      <c r="F878" s="12"/>
      <c r="G878" s="12"/>
      <c r="H878" s="12"/>
      <c r="I878" s="12"/>
      <c r="J878" s="33"/>
      <c r="K878" s="12"/>
      <c r="L878" s="12"/>
      <c r="M878" s="12"/>
      <c r="N878" s="12"/>
      <c r="O878" s="12"/>
      <c r="P878" s="33"/>
      <c r="Q878" s="12"/>
      <c r="R878" s="12"/>
      <c r="S878" s="33"/>
      <c r="T878" s="12"/>
      <c r="U878" s="12"/>
      <c r="V878" s="12"/>
      <c r="W878" s="33"/>
      <c r="X878" s="12"/>
      <c r="Y878" s="12"/>
      <c r="Z878" s="12"/>
      <c r="AA878" s="12"/>
      <c r="AB878" s="12"/>
      <c r="AC878" s="12"/>
      <c r="AD878" s="12"/>
      <c r="AE878" s="12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0"/>
      <c r="BE878" s="10"/>
      <c r="BF878" s="10"/>
    </row>
    <row r="879" spans="1:68" s="29" customFormat="1" x14ac:dyDescent="0.25">
      <c r="A879" s="6" t="s">
        <v>68</v>
      </c>
      <c r="B879" s="38"/>
      <c r="C879" s="38"/>
      <c r="D879" s="36"/>
      <c r="E879" s="38"/>
      <c r="F879" s="38"/>
      <c r="G879" s="38"/>
      <c r="H879" s="38"/>
      <c r="I879" s="38"/>
      <c r="J879" s="36"/>
      <c r="K879" s="38"/>
      <c r="L879" s="38"/>
      <c r="M879" s="38"/>
      <c r="N879" s="38"/>
      <c r="O879" s="38"/>
      <c r="P879" s="36"/>
      <c r="Q879" s="38"/>
      <c r="R879" s="38"/>
      <c r="S879" s="36"/>
      <c r="T879" s="38"/>
      <c r="U879" s="38"/>
      <c r="V879" s="38"/>
      <c r="W879" s="36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>
        <f t="shared" ref="AJ879:BL879" si="155">SUM(AJ876:AJ878)</f>
        <v>3</v>
      </c>
      <c r="AK879" s="38">
        <f t="shared" si="155"/>
        <v>3</v>
      </c>
      <c r="AL879" s="38">
        <f t="shared" si="155"/>
        <v>3</v>
      </c>
      <c r="AM879" s="38">
        <f t="shared" si="155"/>
        <v>13</v>
      </c>
      <c r="AN879" s="38">
        <f t="shared" si="155"/>
        <v>13</v>
      </c>
      <c r="AO879" s="38">
        <f t="shared" si="155"/>
        <v>13</v>
      </c>
      <c r="AP879" s="38">
        <f t="shared" si="155"/>
        <v>13</v>
      </c>
      <c r="AQ879" s="38">
        <f t="shared" si="155"/>
        <v>13</v>
      </c>
      <c r="AR879" s="38">
        <f t="shared" si="155"/>
        <v>13</v>
      </c>
      <c r="AS879" s="38">
        <f t="shared" si="155"/>
        <v>13</v>
      </c>
      <c r="AT879" s="38">
        <f t="shared" si="155"/>
        <v>13</v>
      </c>
      <c r="AU879" s="38">
        <f t="shared" si="155"/>
        <v>13</v>
      </c>
      <c r="AV879" s="38">
        <f t="shared" si="155"/>
        <v>13</v>
      </c>
      <c r="AW879" s="38">
        <f t="shared" si="155"/>
        <v>13</v>
      </c>
      <c r="AX879" s="38">
        <f t="shared" si="155"/>
        <v>13</v>
      </c>
      <c r="AY879" s="38">
        <f t="shared" si="155"/>
        <v>13</v>
      </c>
      <c r="AZ879" s="38">
        <f t="shared" si="155"/>
        <v>13</v>
      </c>
      <c r="BA879" s="38">
        <f t="shared" si="155"/>
        <v>13</v>
      </c>
      <c r="BB879" s="38">
        <f t="shared" si="155"/>
        <v>12</v>
      </c>
      <c r="BC879" s="38">
        <f t="shared" si="155"/>
        <v>10</v>
      </c>
      <c r="BD879" s="38">
        <f t="shared" si="155"/>
        <v>10</v>
      </c>
      <c r="BE879" s="38">
        <f t="shared" si="155"/>
        <v>10</v>
      </c>
      <c r="BF879" s="38">
        <f t="shared" si="155"/>
        <v>10</v>
      </c>
      <c r="BG879" s="38">
        <f t="shared" si="155"/>
        <v>10</v>
      </c>
      <c r="BH879" s="38">
        <f t="shared" si="155"/>
        <v>10</v>
      </c>
      <c r="BI879" s="38">
        <f t="shared" si="155"/>
        <v>10</v>
      </c>
      <c r="BJ879" s="38">
        <f t="shared" si="155"/>
        <v>11</v>
      </c>
      <c r="BK879" s="38">
        <f t="shared" si="155"/>
        <v>11</v>
      </c>
      <c r="BL879" s="38">
        <f t="shared" si="155"/>
        <v>11</v>
      </c>
      <c r="BM879" s="38">
        <v>10</v>
      </c>
      <c r="BN879" s="38">
        <v>9</v>
      </c>
      <c r="BO879" s="38">
        <v>5</v>
      </c>
      <c r="BP879" s="38">
        <v>5</v>
      </c>
    </row>
    <row r="880" spans="1:68" s="26" customFormat="1" x14ac:dyDescent="0.25">
      <c r="A880" s="29" t="s">
        <v>21</v>
      </c>
      <c r="B880" s="12"/>
      <c r="C880" s="12"/>
      <c r="D880" s="33"/>
      <c r="E880" s="12"/>
      <c r="F880" s="12"/>
      <c r="G880" s="12"/>
      <c r="H880" s="12"/>
      <c r="I880" s="12"/>
      <c r="J880" s="33"/>
      <c r="K880" s="12"/>
      <c r="L880" s="12"/>
      <c r="M880" s="12"/>
      <c r="N880" s="12"/>
      <c r="O880" s="12"/>
      <c r="P880" s="33"/>
      <c r="Q880" s="12"/>
      <c r="R880" s="12"/>
      <c r="S880" s="33"/>
      <c r="T880" s="12"/>
      <c r="U880" s="12"/>
      <c r="V880" s="12"/>
      <c r="W880" s="33"/>
      <c r="X880" s="12"/>
      <c r="Y880" s="12"/>
      <c r="Z880" s="12"/>
      <c r="AA880" s="12"/>
      <c r="AB880" s="12"/>
      <c r="AC880" s="12"/>
      <c r="AD880" s="12"/>
      <c r="AE880" s="12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0"/>
      <c r="BE880" s="10"/>
      <c r="BF880" s="10"/>
    </row>
    <row r="881" spans="1:68" s="26" customFormat="1" x14ac:dyDescent="0.25">
      <c r="A881" s="1" t="s">
        <v>67</v>
      </c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10"/>
      <c r="AG881" s="10"/>
      <c r="AH881" s="10"/>
      <c r="AI881" s="10"/>
      <c r="AJ881" s="10">
        <v>26</v>
      </c>
      <c r="AK881" s="10">
        <v>76</v>
      </c>
      <c r="AL881" s="10">
        <v>80</v>
      </c>
      <c r="AM881" s="10">
        <v>79</v>
      </c>
      <c r="AN881" s="10">
        <v>79</v>
      </c>
      <c r="AO881" s="10">
        <v>79</v>
      </c>
      <c r="AP881" s="10">
        <v>79</v>
      </c>
      <c r="AQ881" s="10">
        <v>79</v>
      </c>
      <c r="AR881" s="10">
        <v>79</v>
      </c>
      <c r="AS881" s="10">
        <v>79</v>
      </c>
      <c r="AT881" s="10">
        <v>79</v>
      </c>
      <c r="AU881" s="10">
        <v>78</v>
      </c>
      <c r="AV881" s="10">
        <v>76</v>
      </c>
      <c r="AW881" s="10">
        <v>76</v>
      </c>
      <c r="AX881" s="10">
        <v>76</v>
      </c>
      <c r="AY881" s="10">
        <v>76</v>
      </c>
      <c r="AZ881" s="10">
        <v>75</v>
      </c>
      <c r="BA881" s="10">
        <v>76</v>
      </c>
      <c r="BB881" s="10">
        <v>76</v>
      </c>
      <c r="BC881" s="10">
        <v>75</v>
      </c>
      <c r="BD881" s="10">
        <v>75</v>
      </c>
      <c r="BE881" s="10">
        <v>74</v>
      </c>
      <c r="BF881" s="10">
        <v>74</v>
      </c>
      <c r="BG881" s="26">
        <v>38</v>
      </c>
      <c r="BH881" s="26">
        <v>36</v>
      </c>
      <c r="BI881" s="26">
        <v>35</v>
      </c>
      <c r="BJ881" s="26">
        <v>35</v>
      </c>
      <c r="BK881" s="26">
        <v>26</v>
      </c>
      <c r="BL881" s="26">
        <v>26</v>
      </c>
      <c r="BM881" s="26">
        <v>29</v>
      </c>
      <c r="BN881" s="26">
        <v>34</v>
      </c>
      <c r="BO881" s="26">
        <v>25</v>
      </c>
      <c r="BP881" s="26">
        <v>25</v>
      </c>
    </row>
    <row r="882" spans="1:68" s="26" customFormat="1" x14ac:dyDescent="0.25">
      <c r="A882" s="1" t="s">
        <v>64</v>
      </c>
      <c r="B882" s="12"/>
      <c r="C882" s="12"/>
      <c r="D882" s="33"/>
      <c r="E882" s="12"/>
      <c r="F882" s="12"/>
      <c r="G882" s="12"/>
      <c r="H882" s="12"/>
      <c r="I882" s="12"/>
      <c r="J882" s="33"/>
      <c r="K882" s="12"/>
      <c r="L882" s="12"/>
      <c r="M882" s="12"/>
      <c r="N882" s="12"/>
      <c r="O882" s="12"/>
      <c r="P882" s="33"/>
      <c r="Q882" s="12"/>
      <c r="R882" s="12"/>
      <c r="S882" s="33"/>
      <c r="T882" s="12"/>
      <c r="U882" s="12"/>
      <c r="V882" s="12"/>
      <c r="W882" s="33"/>
      <c r="X882" s="12"/>
      <c r="Y882" s="12"/>
      <c r="Z882" s="12"/>
      <c r="AA882" s="12"/>
      <c r="AB882" s="12"/>
      <c r="AC882" s="12"/>
      <c r="AD882" s="12"/>
      <c r="AE882" s="12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0"/>
      <c r="BE882" s="10"/>
      <c r="BF882" s="10"/>
    </row>
    <row r="883" spans="1:68" s="26" customFormat="1" x14ac:dyDescent="0.25">
      <c r="A883" s="1" t="s">
        <v>60</v>
      </c>
      <c r="B883" s="16"/>
      <c r="C883" s="16"/>
      <c r="D883" s="34"/>
      <c r="E883" s="16"/>
      <c r="F883" s="16"/>
      <c r="G883" s="16"/>
      <c r="H883" s="16"/>
      <c r="I883" s="16"/>
      <c r="J883" s="34"/>
      <c r="K883" s="16"/>
      <c r="L883" s="16"/>
      <c r="M883" s="16"/>
      <c r="N883" s="16"/>
      <c r="O883" s="16"/>
      <c r="P883" s="34"/>
      <c r="Q883" s="16"/>
      <c r="R883" s="16"/>
      <c r="S883" s="34"/>
      <c r="T883" s="16"/>
      <c r="U883" s="16"/>
      <c r="V883" s="16"/>
      <c r="W883" s="34"/>
      <c r="X883" s="16"/>
      <c r="Y883" s="16"/>
      <c r="Z883" s="16"/>
      <c r="AA883" s="16"/>
      <c r="AB883" s="16"/>
      <c r="AC883" s="16"/>
      <c r="AD883" s="16"/>
      <c r="AE883" s="16"/>
      <c r="AF883" s="18"/>
      <c r="AG883" s="18"/>
      <c r="AH883" s="18"/>
      <c r="AI883" s="18"/>
      <c r="AJ883" s="18">
        <v>0</v>
      </c>
      <c r="AK883" s="18">
        <v>0</v>
      </c>
      <c r="AL883" s="18">
        <v>0</v>
      </c>
      <c r="AM883" s="18">
        <v>3</v>
      </c>
      <c r="AN883" s="18">
        <v>4</v>
      </c>
      <c r="AO883" s="18">
        <v>4</v>
      </c>
      <c r="AP883" s="18">
        <v>4</v>
      </c>
      <c r="AQ883" s="18">
        <v>4</v>
      </c>
      <c r="AR883" s="18">
        <v>4</v>
      </c>
      <c r="AS883" s="18">
        <v>4</v>
      </c>
      <c r="AT883" s="18">
        <v>4</v>
      </c>
      <c r="AU883" s="18">
        <v>4</v>
      </c>
      <c r="AV883" s="18">
        <v>4</v>
      </c>
      <c r="AW883" s="18">
        <v>4</v>
      </c>
      <c r="AX883" s="18">
        <v>2</v>
      </c>
      <c r="AY883" s="18">
        <v>2</v>
      </c>
      <c r="AZ883" s="18">
        <v>2</v>
      </c>
      <c r="BA883" s="18">
        <v>2</v>
      </c>
      <c r="BB883" s="18">
        <v>2</v>
      </c>
      <c r="BC883" s="18">
        <v>2</v>
      </c>
      <c r="BD883" s="53">
        <v>2</v>
      </c>
      <c r="BE883" s="53">
        <v>2</v>
      </c>
      <c r="BF883" s="53">
        <v>2</v>
      </c>
      <c r="BG883" s="62">
        <v>19</v>
      </c>
      <c r="BH883" s="62">
        <v>21</v>
      </c>
      <c r="BI883" s="62">
        <v>21</v>
      </c>
      <c r="BJ883" s="62">
        <v>21</v>
      </c>
      <c r="BK883" s="62">
        <v>28</v>
      </c>
      <c r="BL883" s="62">
        <v>21</v>
      </c>
      <c r="BM883" s="62">
        <v>18</v>
      </c>
      <c r="BN883" s="62">
        <v>2</v>
      </c>
      <c r="BO883" s="62">
        <v>2</v>
      </c>
      <c r="BP883" s="62">
        <v>2</v>
      </c>
    </row>
    <row r="884" spans="1:68" s="29" customFormat="1" x14ac:dyDescent="0.25">
      <c r="A884" s="6" t="s">
        <v>68</v>
      </c>
      <c r="B884" s="38"/>
      <c r="C884" s="38"/>
      <c r="D884" s="36"/>
      <c r="E884" s="38"/>
      <c r="F884" s="38"/>
      <c r="G884" s="38"/>
      <c r="H884" s="38"/>
      <c r="I884" s="38"/>
      <c r="J884" s="36"/>
      <c r="K884" s="38"/>
      <c r="L884" s="38"/>
      <c r="M884" s="38"/>
      <c r="N884" s="38"/>
      <c r="O884" s="38"/>
      <c r="P884" s="36"/>
      <c r="Q884" s="38"/>
      <c r="R884" s="38"/>
      <c r="S884" s="36"/>
      <c r="T884" s="38"/>
      <c r="U884" s="38"/>
      <c r="V884" s="38"/>
      <c r="W884" s="36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>
        <f t="shared" ref="AJ884:BJ884" si="156">SUM(AJ881:AJ883)</f>
        <v>26</v>
      </c>
      <c r="AK884" s="38">
        <f t="shared" si="156"/>
        <v>76</v>
      </c>
      <c r="AL884" s="38">
        <f t="shared" si="156"/>
        <v>80</v>
      </c>
      <c r="AM884" s="38">
        <f t="shared" si="156"/>
        <v>82</v>
      </c>
      <c r="AN884" s="38">
        <f t="shared" si="156"/>
        <v>83</v>
      </c>
      <c r="AO884" s="38">
        <f t="shared" si="156"/>
        <v>83</v>
      </c>
      <c r="AP884" s="38">
        <f t="shared" si="156"/>
        <v>83</v>
      </c>
      <c r="AQ884" s="38">
        <f t="shared" si="156"/>
        <v>83</v>
      </c>
      <c r="AR884" s="38">
        <f t="shared" si="156"/>
        <v>83</v>
      </c>
      <c r="AS884" s="38">
        <f t="shared" si="156"/>
        <v>83</v>
      </c>
      <c r="AT884" s="38">
        <f t="shared" si="156"/>
        <v>83</v>
      </c>
      <c r="AU884" s="38">
        <f t="shared" si="156"/>
        <v>82</v>
      </c>
      <c r="AV884" s="38">
        <f t="shared" si="156"/>
        <v>80</v>
      </c>
      <c r="AW884" s="38">
        <f t="shared" si="156"/>
        <v>80</v>
      </c>
      <c r="AX884" s="38">
        <f t="shared" si="156"/>
        <v>78</v>
      </c>
      <c r="AY884" s="38">
        <f t="shared" si="156"/>
        <v>78</v>
      </c>
      <c r="AZ884" s="38">
        <f t="shared" si="156"/>
        <v>77</v>
      </c>
      <c r="BA884" s="38">
        <f t="shared" si="156"/>
        <v>78</v>
      </c>
      <c r="BB884" s="38">
        <f t="shared" si="156"/>
        <v>78</v>
      </c>
      <c r="BC884" s="38">
        <f t="shared" si="156"/>
        <v>77</v>
      </c>
      <c r="BD884" s="38">
        <f t="shared" si="156"/>
        <v>77</v>
      </c>
      <c r="BE884" s="38">
        <f t="shared" si="156"/>
        <v>76</v>
      </c>
      <c r="BF884" s="38">
        <f t="shared" si="156"/>
        <v>76</v>
      </c>
      <c r="BG884" s="38">
        <f t="shared" si="156"/>
        <v>57</v>
      </c>
      <c r="BH884" s="38">
        <f t="shared" si="156"/>
        <v>57</v>
      </c>
      <c r="BI884" s="38">
        <f t="shared" si="156"/>
        <v>56</v>
      </c>
      <c r="BJ884" s="38">
        <f t="shared" si="156"/>
        <v>56</v>
      </c>
      <c r="BK884" s="35">
        <v>54</v>
      </c>
      <c r="BL884" s="35">
        <v>47</v>
      </c>
      <c r="BM884" s="35">
        <v>47</v>
      </c>
      <c r="BN884" s="35">
        <v>36</v>
      </c>
      <c r="BO884" s="35">
        <v>27</v>
      </c>
      <c r="BP884" s="35">
        <v>27</v>
      </c>
    </row>
    <row r="885" spans="1:68" s="26" customFormat="1" x14ac:dyDescent="0.25">
      <c r="A885" s="29" t="s">
        <v>22</v>
      </c>
      <c r="B885" s="16"/>
      <c r="C885" s="16"/>
      <c r="D885" s="34"/>
      <c r="E885" s="16"/>
      <c r="F885" s="16"/>
      <c r="G885" s="16"/>
      <c r="H885" s="16"/>
      <c r="I885" s="16"/>
      <c r="J885" s="34"/>
      <c r="K885" s="16"/>
      <c r="L885" s="16"/>
      <c r="M885" s="16"/>
      <c r="N885" s="16"/>
      <c r="O885" s="16"/>
      <c r="P885" s="34"/>
      <c r="Q885" s="16"/>
      <c r="R885" s="16"/>
      <c r="S885" s="34"/>
      <c r="T885" s="16"/>
      <c r="U885" s="16"/>
      <c r="V885" s="16"/>
      <c r="W885" s="34"/>
      <c r="X885" s="16"/>
      <c r="Y885" s="16"/>
      <c r="Z885" s="16"/>
      <c r="AA885" s="16"/>
      <c r="AB885" s="16"/>
      <c r="AC885" s="16"/>
      <c r="AD885" s="16"/>
      <c r="AE885" s="16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8"/>
      <c r="BB885" s="18"/>
      <c r="BC885" s="18"/>
      <c r="BD885" s="10"/>
      <c r="BE885" s="10"/>
      <c r="BF885" s="10"/>
    </row>
    <row r="886" spans="1:68" s="26" customFormat="1" x14ac:dyDescent="0.25">
      <c r="A886" s="1" t="s">
        <v>67</v>
      </c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10"/>
      <c r="AG886" s="10"/>
      <c r="AH886" s="10"/>
      <c r="AI886" s="10"/>
      <c r="AJ886" s="10">
        <v>1</v>
      </c>
      <c r="AK886" s="10">
        <v>1</v>
      </c>
      <c r="AL886" s="10">
        <v>1</v>
      </c>
      <c r="AM886" s="10">
        <v>1</v>
      </c>
      <c r="AN886" s="10">
        <v>1</v>
      </c>
      <c r="AO886" s="10">
        <v>1</v>
      </c>
      <c r="AP886" s="10">
        <v>1</v>
      </c>
      <c r="AQ886" s="10">
        <v>1</v>
      </c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</row>
    <row r="887" spans="1:68" s="26" customFormat="1" x14ac:dyDescent="0.25">
      <c r="A887" s="1" t="s">
        <v>64</v>
      </c>
      <c r="B887" s="12"/>
      <c r="C887" s="12"/>
      <c r="D887" s="33"/>
      <c r="E887" s="12"/>
      <c r="F887" s="12"/>
      <c r="G887" s="12"/>
      <c r="H887" s="12"/>
      <c r="I887" s="12"/>
      <c r="J887" s="33"/>
      <c r="K887" s="12"/>
      <c r="L887" s="12"/>
      <c r="M887" s="12"/>
      <c r="N887" s="12"/>
      <c r="O887" s="12"/>
      <c r="P887" s="33"/>
      <c r="Q887" s="12"/>
      <c r="R887" s="12"/>
      <c r="S887" s="33"/>
      <c r="T887" s="12"/>
      <c r="U887" s="12"/>
      <c r="V887" s="12"/>
      <c r="W887" s="33"/>
      <c r="X887" s="12"/>
      <c r="Y887" s="12"/>
      <c r="Z887" s="12"/>
      <c r="AA887" s="12"/>
      <c r="AB887" s="12"/>
      <c r="AC887" s="12"/>
      <c r="AD887" s="12"/>
      <c r="AE887" s="12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0"/>
      <c r="BE887" s="10"/>
      <c r="BF887" s="10"/>
      <c r="BG887" s="10"/>
    </row>
    <row r="888" spans="1:68" s="26" customFormat="1" x14ac:dyDescent="0.25">
      <c r="A888" s="1" t="s">
        <v>60</v>
      </c>
      <c r="B888" s="16"/>
      <c r="C888" s="16"/>
      <c r="D888" s="34"/>
      <c r="E888" s="16"/>
      <c r="F888" s="16"/>
      <c r="G888" s="16"/>
      <c r="H888" s="16"/>
      <c r="I888" s="16"/>
      <c r="J888" s="34"/>
      <c r="K888" s="16"/>
      <c r="L888" s="16"/>
      <c r="M888" s="16"/>
      <c r="N888" s="16"/>
      <c r="O888" s="16"/>
      <c r="P888" s="34"/>
      <c r="Q888" s="16"/>
      <c r="R888" s="16"/>
      <c r="S888" s="34"/>
      <c r="T888" s="16"/>
      <c r="U888" s="16"/>
      <c r="V888" s="16"/>
      <c r="W888" s="34"/>
      <c r="X888" s="16"/>
      <c r="Y888" s="16"/>
      <c r="Z888" s="16"/>
      <c r="AA888" s="16"/>
      <c r="AB888" s="16"/>
      <c r="AC888" s="16"/>
      <c r="AD888" s="16"/>
      <c r="AE888" s="16"/>
      <c r="AF888" s="18"/>
      <c r="AG888" s="18"/>
      <c r="AH888" s="18"/>
      <c r="AI888" s="18"/>
      <c r="AJ888" s="18"/>
      <c r="AK888" s="18">
        <v>4</v>
      </c>
      <c r="AL888" s="18">
        <v>4</v>
      </c>
      <c r="AM888" s="18">
        <v>4</v>
      </c>
      <c r="AN888" s="18">
        <v>4</v>
      </c>
      <c r="AO888" s="18">
        <v>4</v>
      </c>
      <c r="AP888" s="18">
        <v>4</v>
      </c>
      <c r="AQ888" s="18">
        <v>4</v>
      </c>
      <c r="AR888" s="18">
        <v>4</v>
      </c>
      <c r="AS888" s="18">
        <v>4</v>
      </c>
      <c r="AT888" s="18">
        <v>4</v>
      </c>
      <c r="AU888" s="18">
        <v>3</v>
      </c>
      <c r="AV888" s="18">
        <v>3</v>
      </c>
      <c r="AW888" s="18">
        <v>3</v>
      </c>
      <c r="AX888" s="18">
        <v>3</v>
      </c>
      <c r="AY888" s="18">
        <v>3</v>
      </c>
      <c r="AZ888" s="18">
        <v>3</v>
      </c>
      <c r="BA888" s="18">
        <v>3</v>
      </c>
      <c r="BB888" s="18">
        <v>2</v>
      </c>
      <c r="BC888" s="18">
        <v>2</v>
      </c>
      <c r="BD888" s="18"/>
      <c r="BE888" s="18"/>
      <c r="BF888" s="18"/>
      <c r="BG888" s="18"/>
    </row>
    <row r="889" spans="1:68" s="29" customFormat="1" x14ac:dyDescent="0.25">
      <c r="A889" s="6" t="s">
        <v>68</v>
      </c>
      <c r="B889" s="38"/>
      <c r="C889" s="38"/>
      <c r="D889" s="36"/>
      <c r="E889" s="38"/>
      <c r="F889" s="38"/>
      <c r="G889" s="38"/>
      <c r="H889" s="38"/>
      <c r="I889" s="38"/>
      <c r="J889" s="36"/>
      <c r="K889" s="38"/>
      <c r="L889" s="38"/>
      <c r="M889" s="38"/>
      <c r="N889" s="38"/>
      <c r="O889" s="38"/>
      <c r="P889" s="36"/>
      <c r="Q889" s="38"/>
      <c r="R889" s="38"/>
      <c r="S889" s="36"/>
      <c r="T889" s="38"/>
      <c r="U889" s="38"/>
      <c r="V889" s="38"/>
      <c r="W889" s="36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>
        <f t="shared" ref="AJ889:BC889" si="157">SUM(AJ886:AJ888)</f>
        <v>1</v>
      </c>
      <c r="AK889" s="38">
        <f t="shared" si="157"/>
        <v>5</v>
      </c>
      <c r="AL889" s="38">
        <f t="shared" si="157"/>
        <v>5</v>
      </c>
      <c r="AM889" s="38">
        <f t="shared" si="157"/>
        <v>5</v>
      </c>
      <c r="AN889" s="38">
        <f t="shared" si="157"/>
        <v>5</v>
      </c>
      <c r="AO889" s="38">
        <f t="shared" si="157"/>
        <v>5</v>
      </c>
      <c r="AP889" s="38">
        <f t="shared" si="157"/>
        <v>5</v>
      </c>
      <c r="AQ889" s="38">
        <f t="shared" si="157"/>
        <v>5</v>
      </c>
      <c r="AR889" s="38">
        <f t="shared" si="157"/>
        <v>4</v>
      </c>
      <c r="AS889" s="38">
        <f t="shared" si="157"/>
        <v>4</v>
      </c>
      <c r="AT889" s="38">
        <f t="shared" si="157"/>
        <v>4</v>
      </c>
      <c r="AU889" s="38">
        <f t="shared" si="157"/>
        <v>3</v>
      </c>
      <c r="AV889" s="38">
        <f t="shared" si="157"/>
        <v>3</v>
      </c>
      <c r="AW889" s="38">
        <f t="shared" si="157"/>
        <v>3</v>
      </c>
      <c r="AX889" s="38">
        <f t="shared" si="157"/>
        <v>3</v>
      </c>
      <c r="AY889" s="38">
        <f t="shared" si="157"/>
        <v>3</v>
      </c>
      <c r="AZ889" s="38">
        <f t="shared" si="157"/>
        <v>3</v>
      </c>
      <c r="BA889" s="38">
        <f t="shared" si="157"/>
        <v>3</v>
      </c>
      <c r="BB889" s="38">
        <f t="shared" si="157"/>
        <v>2</v>
      </c>
      <c r="BC889" s="38">
        <f t="shared" si="157"/>
        <v>2</v>
      </c>
      <c r="BD889" s="38"/>
      <c r="BE889" s="38"/>
      <c r="BF889" s="38"/>
      <c r="BG889" s="38"/>
    </row>
    <row r="890" spans="1:68" s="26" customFormat="1" x14ac:dyDescent="0.25">
      <c r="A890" s="29" t="s">
        <v>23</v>
      </c>
      <c r="B890" s="16"/>
      <c r="C890" s="16"/>
      <c r="D890" s="34"/>
      <c r="E890" s="16"/>
      <c r="F890" s="16"/>
      <c r="G890" s="16"/>
      <c r="H890" s="16"/>
      <c r="I890" s="16"/>
      <c r="J890" s="34"/>
      <c r="K890" s="16"/>
      <c r="L890" s="16"/>
      <c r="M890" s="16"/>
      <c r="N890" s="16"/>
      <c r="O890" s="16"/>
      <c r="P890" s="34"/>
      <c r="Q890" s="16"/>
      <c r="R890" s="16"/>
      <c r="S890" s="34"/>
      <c r="T890" s="16"/>
      <c r="U890" s="16"/>
      <c r="V890" s="16"/>
      <c r="W890" s="34"/>
      <c r="X890" s="16"/>
      <c r="Y890" s="16"/>
      <c r="Z890" s="16"/>
      <c r="AA890" s="16"/>
      <c r="AB890" s="16"/>
      <c r="AC890" s="16"/>
      <c r="AD890" s="16"/>
      <c r="AE890" s="16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8"/>
      <c r="BB890" s="18"/>
      <c r="BC890" s="18"/>
      <c r="BD890" s="10"/>
      <c r="BE890" s="10"/>
      <c r="BF890" s="10"/>
    </row>
    <row r="891" spans="1:68" s="26" customFormat="1" x14ac:dyDescent="0.25">
      <c r="A891" s="1" t="s">
        <v>67</v>
      </c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10"/>
      <c r="AG891" s="10"/>
      <c r="AH891" s="10"/>
      <c r="AI891" s="10"/>
      <c r="AJ891" s="10"/>
      <c r="AK891" s="10">
        <v>16</v>
      </c>
      <c r="AL891" s="10">
        <v>18</v>
      </c>
      <c r="AM891" s="10">
        <v>18</v>
      </c>
      <c r="AN891" s="10">
        <v>18</v>
      </c>
      <c r="AO891" s="10">
        <v>18</v>
      </c>
      <c r="AP891" s="10">
        <v>18</v>
      </c>
      <c r="AQ891" s="10">
        <v>3</v>
      </c>
      <c r="AR891" s="10">
        <v>3</v>
      </c>
      <c r="AS891" s="10">
        <v>3</v>
      </c>
      <c r="AT891" s="10">
        <v>3</v>
      </c>
      <c r="AU891" s="10">
        <v>3</v>
      </c>
      <c r="AV891" s="10">
        <v>3</v>
      </c>
      <c r="AW891" s="10">
        <v>3</v>
      </c>
      <c r="AX891" s="10"/>
      <c r="AY891" s="10"/>
      <c r="AZ891" s="10"/>
      <c r="BA891" s="10"/>
      <c r="BB891" s="10"/>
      <c r="BC891" s="10"/>
      <c r="BD891" s="10"/>
      <c r="BE891" s="10"/>
      <c r="BF891" s="10"/>
    </row>
    <row r="892" spans="1:68" s="26" customFormat="1" x14ac:dyDescent="0.25">
      <c r="A892" s="1" t="s">
        <v>64</v>
      </c>
      <c r="B892" s="12"/>
      <c r="C892" s="12"/>
      <c r="D892" s="33"/>
      <c r="E892" s="12"/>
      <c r="F892" s="12"/>
      <c r="G892" s="12"/>
      <c r="H892" s="12"/>
      <c r="I892" s="12"/>
      <c r="J892" s="33"/>
      <c r="K892" s="12"/>
      <c r="L892" s="12"/>
      <c r="M892" s="12"/>
      <c r="N892" s="12"/>
      <c r="O892" s="12"/>
      <c r="P892" s="33"/>
      <c r="Q892" s="12"/>
      <c r="R892" s="12"/>
      <c r="S892" s="33"/>
      <c r="T892" s="12"/>
      <c r="U892" s="12"/>
      <c r="V892" s="12"/>
      <c r="W892" s="33"/>
      <c r="X892" s="12"/>
      <c r="Y892" s="12"/>
      <c r="Z892" s="12"/>
      <c r="AA892" s="12"/>
      <c r="AB892" s="12"/>
      <c r="AC892" s="12"/>
      <c r="AD892" s="12"/>
      <c r="AE892" s="12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0"/>
      <c r="BE892" s="10"/>
      <c r="BF892" s="10"/>
    </row>
    <row r="893" spans="1:68" s="26" customFormat="1" x14ac:dyDescent="0.25">
      <c r="A893" s="1" t="s">
        <v>60</v>
      </c>
      <c r="B893" s="12"/>
      <c r="C893" s="12"/>
      <c r="D893" s="33"/>
      <c r="E893" s="12"/>
      <c r="F893" s="12"/>
      <c r="G893" s="12"/>
      <c r="H893" s="12"/>
      <c r="I893" s="12"/>
      <c r="J893" s="33"/>
      <c r="K893" s="12"/>
      <c r="L893" s="12"/>
      <c r="M893" s="12"/>
      <c r="N893" s="12"/>
      <c r="O893" s="12"/>
      <c r="P893" s="33"/>
      <c r="Q893" s="12"/>
      <c r="R893" s="12"/>
      <c r="S893" s="33"/>
      <c r="T893" s="12"/>
      <c r="U893" s="12"/>
      <c r="V893" s="12"/>
      <c r="W893" s="33"/>
      <c r="X893" s="12"/>
      <c r="Y893" s="12"/>
      <c r="Z893" s="12"/>
      <c r="AA893" s="12"/>
      <c r="AB893" s="12"/>
      <c r="AC893" s="12"/>
      <c r="AD893" s="12"/>
      <c r="AE893" s="12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0"/>
      <c r="BE893" s="10"/>
      <c r="BF893" s="10"/>
    </row>
    <row r="894" spans="1:68" s="29" customFormat="1" x14ac:dyDescent="0.25">
      <c r="A894" s="6" t="s">
        <v>68</v>
      </c>
      <c r="B894" s="38"/>
      <c r="C894" s="38"/>
      <c r="D894" s="36"/>
      <c r="E894" s="38"/>
      <c r="F894" s="38"/>
      <c r="G894" s="38"/>
      <c r="H894" s="38"/>
      <c r="I894" s="38"/>
      <c r="J894" s="36"/>
      <c r="K894" s="38"/>
      <c r="L894" s="38"/>
      <c r="M894" s="38"/>
      <c r="N894" s="38"/>
      <c r="O894" s="38"/>
      <c r="P894" s="36"/>
      <c r="Q894" s="38"/>
      <c r="R894" s="38"/>
      <c r="S894" s="36"/>
      <c r="T894" s="38"/>
      <c r="U894" s="38"/>
      <c r="V894" s="38"/>
      <c r="W894" s="36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>
        <f t="shared" ref="AK894:AW894" si="158">SUM(AK891:AK893)</f>
        <v>16</v>
      </c>
      <c r="AL894" s="38">
        <f t="shared" si="158"/>
        <v>18</v>
      </c>
      <c r="AM894" s="38">
        <f t="shared" si="158"/>
        <v>18</v>
      </c>
      <c r="AN894" s="38">
        <f t="shared" si="158"/>
        <v>18</v>
      </c>
      <c r="AO894" s="38">
        <f t="shared" si="158"/>
        <v>18</v>
      </c>
      <c r="AP894" s="38">
        <f t="shared" si="158"/>
        <v>18</v>
      </c>
      <c r="AQ894" s="38">
        <f t="shared" si="158"/>
        <v>3</v>
      </c>
      <c r="AR894" s="38">
        <f t="shared" si="158"/>
        <v>3</v>
      </c>
      <c r="AS894" s="38">
        <f t="shared" si="158"/>
        <v>3</v>
      </c>
      <c r="AT894" s="38">
        <f t="shared" si="158"/>
        <v>3</v>
      </c>
      <c r="AU894" s="38">
        <f t="shared" si="158"/>
        <v>3</v>
      </c>
      <c r="AV894" s="38">
        <f t="shared" si="158"/>
        <v>3</v>
      </c>
      <c r="AW894" s="38">
        <f t="shared" si="158"/>
        <v>3</v>
      </c>
      <c r="AX894" s="38"/>
      <c r="AY894" s="38"/>
      <c r="AZ894" s="38"/>
      <c r="BA894" s="38"/>
      <c r="BB894" s="38"/>
      <c r="BC894" s="38"/>
      <c r="BD894" s="68"/>
      <c r="BE894" s="68"/>
      <c r="BF894" s="68"/>
    </row>
    <row r="895" spans="1:68" s="26" customFormat="1" x14ac:dyDescent="0.25">
      <c r="A895" s="29" t="s">
        <v>73</v>
      </c>
      <c r="B895" s="12"/>
      <c r="C895" s="12"/>
      <c r="D895" s="33"/>
      <c r="E895" s="12"/>
      <c r="F895" s="12"/>
      <c r="G895" s="12"/>
      <c r="H895" s="12"/>
      <c r="I895" s="12"/>
      <c r="J895" s="33"/>
      <c r="K895" s="12"/>
      <c r="L895" s="12"/>
      <c r="M895" s="12"/>
      <c r="N895" s="12"/>
      <c r="O895" s="12"/>
      <c r="P895" s="33"/>
      <c r="Q895" s="12"/>
      <c r="R895" s="12"/>
      <c r="S895" s="33"/>
      <c r="T895" s="12"/>
      <c r="U895" s="12"/>
      <c r="V895" s="12"/>
      <c r="W895" s="33"/>
      <c r="X895" s="12"/>
      <c r="Y895" s="12"/>
      <c r="Z895" s="12"/>
      <c r="AA895" s="12"/>
      <c r="AB895" s="12"/>
      <c r="AC895" s="12"/>
      <c r="AD895" s="12"/>
      <c r="AE895" s="12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0"/>
      <c r="BE895" s="10"/>
      <c r="BF895" s="10"/>
    </row>
    <row r="896" spans="1:68" s="26" customFormat="1" x14ac:dyDescent="0.25">
      <c r="A896" s="1" t="s">
        <v>67</v>
      </c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</row>
    <row r="897" spans="1:68" s="26" customFormat="1" x14ac:dyDescent="0.25">
      <c r="A897" s="1" t="s">
        <v>64</v>
      </c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</row>
    <row r="898" spans="1:68" s="26" customFormat="1" x14ac:dyDescent="0.25">
      <c r="A898" s="1" t="s">
        <v>60</v>
      </c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7">
        <v>11</v>
      </c>
      <c r="BE898" s="17">
        <v>11</v>
      </c>
      <c r="BF898" s="17">
        <v>11</v>
      </c>
      <c r="BG898" s="17">
        <v>11</v>
      </c>
      <c r="BH898" s="17"/>
    </row>
    <row r="899" spans="1:68" s="29" customFormat="1" x14ac:dyDescent="0.25">
      <c r="A899" s="6" t="s">
        <v>68</v>
      </c>
      <c r="B899" s="38"/>
      <c r="C899" s="38"/>
      <c r="D899" s="36"/>
      <c r="E899" s="38"/>
      <c r="F899" s="38"/>
      <c r="G899" s="38"/>
      <c r="H899" s="38"/>
      <c r="I899" s="38"/>
      <c r="J899" s="36"/>
      <c r="K899" s="38"/>
      <c r="L899" s="38"/>
      <c r="M899" s="38"/>
      <c r="N899" s="38"/>
      <c r="O899" s="38"/>
      <c r="P899" s="36"/>
      <c r="Q899" s="38"/>
      <c r="R899" s="38"/>
      <c r="S899" s="36"/>
      <c r="T899" s="38"/>
      <c r="U899" s="38"/>
      <c r="V899" s="38"/>
      <c r="W899" s="36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>
        <f>SUM(BD896:BD898)</f>
        <v>11</v>
      </c>
      <c r="BE899" s="38">
        <f>SUM(BE896:BE898)</f>
        <v>11</v>
      </c>
      <c r="BF899" s="38">
        <f>SUM(BF896:BF898)</f>
        <v>11</v>
      </c>
      <c r="BG899" s="38">
        <f>SUM(BG896:BG898)</f>
        <v>11</v>
      </c>
      <c r="BH899" s="38"/>
    </row>
    <row r="900" spans="1:68" s="26" customFormat="1" x14ac:dyDescent="0.25">
      <c r="A900" s="29" t="s">
        <v>74</v>
      </c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</row>
    <row r="901" spans="1:68" s="26" customFormat="1" x14ac:dyDescent="0.25">
      <c r="A901" s="1" t="s">
        <v>67</v>
      </c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>
        <v>2</v>
      </c>
      <c r="AR901" s="10">
        <v>6</v>
      </c>
      <c r="AS901" s="10">
        <v>10</v>
      </c>
      <c r="AT901" s="10">
        <v>10</v>
      </c>
      <c r="AU901" s="10">
        <v>10</v>
      </c>
      <c r="AV901" s="10">
        <v>10</v>
      </c>
      <c r="AW901" s="10">
        <v>7</v>
      </c>
      <c r="AX901" s="10">
        <v>7</v>
      </c>
      <c r="AY901" s="10"/>
      <c r="AZ901" s="10"/>
      <c r="BA901" s="10"/>
      <c r="BB901" s="10"/>
      <c r="BC901" s="10"/>
      <c r="BD901" s="10"/>
      <c r="BE901" s="10"/>
      <c r="BF901" s="10"/>
    </row>
    <row r="902" spans="1:68" s="26" customFormat="1" x14ac:dyDescent="0.25">
      <c r="A902" s="1" t="s">
        <v>64</v>
      </c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K902" s="17"/>
    </row>
    <row r="903" spans="1:68" s="26" customFormat="1" x14ac:dyDescent="0.25">
      <c r="A903" s="1" t="s">
        <v>60</v>
      </c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J903" s="26">
        <v>5</v>
      </c>
      <c r="BK903" s="26">
        <v>11</v>
      </c>
      <c r="BL903" s="26">
        <v>12</v>
      </c>
      <c r="BM903" s="26">
        <v>13</v>
      </c>
    </row>
    <row r="904" spans="1:68" s="29" customFormat="1" x14ac:dyDescent="0.25">
      <c r="A904" s="6" t="s">
        <v>68</v>
      </c>
      <c r="B904" s="38"/>
      <c r="C904" s="38"/>
      <c r="D904" s="36"/>
      <c r="E904" s="38"/>
      <c r="F904" s="38"/>
      <c r="G904" s="38"/>
      <c r="H904" s="38"/>
      <c r="I904" s="38"/>
      <c r="J904" s="36"/>
      <c r="K904" s="38"/>
      <c r="L904" s="38"/>
      <c r="M904" s="38"/>
      <c r="N904" s="38"/>
      <c r="O904" s="38"/>
      <c r="P904" s="36"/>
      <c r="Q904" s="38"/>
      <c r="R904" s="38"/>
      <c r="S904" s="36"/>
      <c r="T904" s="38"/>
      <c r="U904" s="38"/>
      <c r="V904" s="38"/>
      <c r="W904" s="36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>
        <f t="shared" ref="AQ904:AX904" si="159">SUM(AQ901:AQ903)</f>
        <v>2</v>
      </c>
      <c r="AR904" s="38">
        <f t="shared" si="159"/>
        <v>6</v>
      </c>
      <c r="AS904" s="38">
        <f t="shared" si="159"/>
        <v>10</v>
      </c>
      <c r="AT904" s="38">
        <f t="shared" si="159"/>
        <v>10</v>
      </c>
      <c r="AU904" s="38">
        <f t="shared" si="159"/>
        <v>10</v>
      </c>
      <c r="AV904" s="38">
        <f t="shared" si="159"/>
        <v>10</v>
      </c>
      <c r="AW904" s="38">
        <f t="shared" si="159"/>
        <v>7</v>
      </c>
      <c r="AX904" s="38">
        <f t="shared" si="159"/>
        <v>7</v>
      </c>
      <c r="AY904" s="38"/>
      <c r="AZ904" s="38"/>
      <c r="BA904" s="38"/>
      <c r="BB904" s="38"/>
      <c r="BC904" s="38"/>
      <c r="BD904" s="68"/>
      <c r="BE904" s="68"/>
      <c r="BF904" s="68"/>
      <c r="BJ904" s="35">
        <v>5</v>
      </c>
      <c r="BK904" s="35">
        <v>11</v>
      </c>
      <c r="BL904" s="35">
        <v>12</v>
      </c>
      <c r="BM904" s="35">
        <v>13</v>
      </c>
    </row>
    <row r="905" spans="1:68" s="26" customFormat="1" x14ac:dyDescent="0.25">
      <c r="A905" s="29" t="s">
        <v>90</v>
      </c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</row>
    <row r="906" spans="1:68" s="26" customFormat="1" x14ac:dyDescent="0.25">
      <c r="A906" s="1" t="s">
        <v>67</v>
      </c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>
        <v>2</v>
      </c>
      <c r="AY906" s="10">
        <v>4</v>
      </c>
      <c r="AZ906" s="10">
        <v>4</v>
      </c>
      <c r="BA906" s="10">
        <v>4</v>
      </c>
      <c r="BB906" s="10">
        <v>4</v>
      </c>
      <c r="BC906" s="10">
        <v>4</v>
      </c>
      <c r="BD906" s="10">
        <v>4</v>
      </c>
      <c r="BE906" s="10">
        <v>4</v>
      </c>
      <c r="BF906" s="10">
        <v>4</v>
      </c>
      <c r="BG906" s="26">
        <v>4</v>
      </c>
      <c r="BH906" s="26">
        <v>4</v>
      </c>
      <c r="BI906" s="26">
        <v>4</v>
      </c>
      <c r="BJ906" s="26">
        <v>4</v>
      </c>
      <c r="BK906" s="26">
        <v>4</v>
      </c>
      <c r="BL906" s="26">
        <v>4</v>
      </c>
      <c r="BM906" s="26">
        <v>4</v>
      </c>
      <c r="BN906" s="26">
        <v>4</v>
      </c>
      <c r="BO906" s="26">
        <v>4</v>
      </c>
      <c r="BP906" s="26">
        <v>4</v>
      </c>
    </row>
    <row r="907" spans="1:68" x14ac:dyDescent="0.25">
      <c r="A907" s="1" t="s">
        <v>64</v>
      </c>
    </row>
    <row r="908" spans="1:68" s="26" customFormat="1" x14ac:dyDescent="0.25">
      <c r="A908" s="1" t="s">
        <v>60</v>
      </c>
      <c r="B908" s="16"/>
      <c r="C908" s="16"/>
      <c r="D908" s="34"/>
      <c r="E908" s="16"/>
      <c r="F908" s="16"/>
      <c r="G908" s="16"/>
      <c r="H908" s="16"/>
      <c r="I908" s="16"/>
      <c r="J908" s="34"/>
      <c r="K908" s="16"/>
      <c r="L908" s="16"/>
      <c r="M908" s="16"/>
      <c r="N908" s="16"/>
      <c r="O908" s="16"/>
      <c r="P908" s="34"/>
      <c r="Q908" s="16"/>
      <c r="R908" s="16"/>
      <c r="S908" s="34"/>
      <c r="T908" s="16"/>
      <c r="U908" s="16"/>
      <c r="V908" s="16"/>
      <c r="W908" s="34"/>
      <c r="X908" s="16"/>
      <c r="Y908" s="16"/>
      <c r="Z908" s="16"/>
      <c r="AA908" s="16"/>
      <c r="AB908" s="16"/>
      <c r="AC908" s="16"/>
      <c r="AD908" s="16"/>
      <c r="AE908" s="16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8"/>
      <c r="BB908" s="18"/>
      <c r="BC908" s="18">
        <v>1</v>
      </c>
      <c r="BD908" s="17">
        <v>2</v>
      </c>
      <c r="BE908" s="17">
        <v>2</v>
      </c>
      <c r="BF908" s="17">
        <v>2</v>
      </c>
      <c r="BG908" s="17">
        <v>2</v>
      </c>
      <c r="BH908" s="17">
        <v>2</v>
      </c>
      <c r="BI908" s="17">
        <v>2</v>
      </c>
      <c r="BJ908" s="17">
        <v>2</v>
      </c>
      <c r="BK908" s="17">
        <v>2</v>
      </c>
      <c r="BL908" s="17">
        <v>2</v>
      </c>
      <c r="BO908" s="17">
        <v>2</v>
      </c>
      <c r="BP908" s="17">
        <v>2</v>
      </c>
    </row>
    <row r="909" spans="1:68" s="29" customFormat="1" x14ac:dyDescent="0.25">
      <c r="A909" s="6" t="s">
        <v>68</v>
      </c>
      <c r="B909" s="38"/>
      <c r="C909" s="38"/>
      <c r="D909" s="36"/>
      <c r="E909" s="38"/>
      <c r="F909" s="38"/>
      <c r="G909" s="38"/>
      <c r="H909" s="38"/>
      <c r="I909" s="38"/>
      <c r="J909" s="36"/>
      <c r="K909" s="38"/>
      <c r="L909" s="38"/>
      <c r="M909" s="38"/>
      <c r="N909" s="38"/>
      <c r="O909" s="38"/>
      <c r="P909" s="36"/>
      <c r="Q909" s="38"/>
      <c r="R909" s="38"/>
      <c r="S909" s="36"/>
      <c r="T909" s="38"/>
      <c r="U909" s="38"/>
      <c r="V909" s="38"/>
      <c r="W909" s="36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>
        <f t="shared" ref="AX909:BL909" si="160">SUM(AX906:AX908)</f>
        <v>2</v>
      </c>
      <c r="AY909" s="38">
        <f t="shared" si="160"/>
        <v>4</v>
      </c>
      <c r="AZ909" s="38">
        <f t="shared" si="160"/>
        <v>4</v>
      </c>
      <c r="BA909" s="38">
        <f t="shared" si="160"/>
        <v>4</v>
      </c>
      <c r="BB909" s="38">
        <f t="shared" si="160"/>
        <v>4</v>
      </c>
      <c r="BC909" s="38">
        <f t="shared" si="160"/>
        <v>5</v>
      </c>
      <c r="BD909" s="38">
        <f t="shared" si="160"/>
        <v>6</v>
      </c>
      <c r="BE909" s="38">
        <f t="shared" si="160"/>
        <v>6</v>
      </c>
      <c r="BF909" s="38">
        <f t="shared" si="160"/>
        <v>6</v>
      </c>
      <c r="BG909" s="38">
        <f t="shared" si="160"/>
        <v>6</v>
      </c>
      <c r="BH909" s="38">
        <f t="shared" si="160"/>
        <v>6</v>
      </c>
      <c r="BI909" s="38">
        <f t="shared" si="160"/>
        <v>6</v>
      </c>
      <c r="BJ909" s="38">
        <f t="shared" si="160"/>
        <v>6</v>
      </c>
      <c r="BK909" s="38">
        <f t="shared" si="160"/>
        <v>6</v>
      </c>
      <c r="BL909" s="38">
        <f t="shared" si="160"/>
        <v>6</v>
      </c>
      <c r="BM909" s="35">
        <v>4</v>
      </c>
      <c r="BN909" s="35">
        <v>4</v>
      </c>
      <c r="BO909" s="35">
        <v>6</v>
      </c>
      <c r="BP909" s="35">
        <v>6</v>
      </c>
    </row>
    <row r="910" spans="1:68" s="26" customFormat="1" x14ac:dyDescent="0.25">
      <c r="A910" s="29" t="s">
        <v>91</v>
      </c>
      <c r="B910" s="16"/>
      <c r="C910" s="16"/>
      <c r="D910" s="34"/>
      <c r="E910" s="16"/>
      <c r="F910" s="16"/>
      <c r="G910" s="16"/>
      <c r="H910" s="16"/>
      <c r="I910" s="16"/>
      <c r="J910" s="34"/>
      <c r="K910" s="16"/>
      <c r="L910" s="16"/>
      <c r="M910" s="16"/>
      <c r="N910" s="16"/>
      <c r="O910" s="16"/>
      <c r="P910" s="34"/>
      <c r="Q910" s="16"/>
      <c r="R910" s="16"/>
      <c r="S910" s="34"/>
      <c r="T910" s="16"/>
      <c r="U910" s="16"/>
      <c r="V910" s="16"/>
      <c r="W910" s="34"/>
      <c r="X910" s="16"/>
      <c r="Y910" s="16"/>
      <c r="Z910" s="16"/>
      <c r="AA910" s="16"/>
      <c r="AB910" s="16"/>
      <c r="AC910" s="16"/>
      <c r="AD910" s="16"/>
      <c r="AE910" s="16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8"/>
      <c r="BB910" s="18"/>
      <c r="BC910" s="18"/>
      <c r="BD910" s="10"/>
      <c r="BE910" s="10"/>
      <c r="BF910" s="10"/>
    </row>
    <row r="911" spans="1:68" s="26" customFormat="1" x14ac:dyDescent="0.25">
      <c r="A911" s="1" t="s">
        <v>67</v>
      </c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>
        <v>6</v>
      </c>
      <c r="BB911" s="10">
        <v>9</v>
      </c>
      <c r="BC911" s="10">
        <v>9</v>
      </c>
      <c r="BD911" s="10">
        <v>9</v>
      </c>
      <c r="BE911" s="10">
        <v>9</v>
      </c>
      <c r="BF911" s="10">
        <v>9</v>
      </c>
      <c r="BG911" s="10">
        <v>9</v>
      </c>
      <c r="BH911" s="26">
        <v>10</v>
      </c>
      <c r="BI911" s="26">
        <v>10</v>
      </c>
      <c r="BJ911" s="26">
        <v>11</v>
      </c>
      <c r="BK911" s="26">
        <v>12</v>
      </c>
      <c r="BL911" s="26">
        <v>11</v>
      </c>
      <c r="BM911" s="26">
        <v>11</v>
      </c>
      <c r="BN911" s="26">
        <v>12</v>
      </c>
      <c r="BO911" s="26">
        <v>12</v>
      </c>
      <c r="BP911" s="26">
        <v>12</v>
      </c>
    </row>
    <row r="912" spans="1:68" s="26" customFormat="1" x14ac:dyDescent="0.25">
      <c r="A912" s="1" t="s">
        <v>64</v>
      </c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</row>
    <row r="913" spans="1:68" s="26" customFormat="1" x14ac:dyDescent="0.25">
      <c r="A913" s="1" t="s">
        <v>60</v>
      </c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</row>
    <row r="914" spans="1:68" s="29" customFormat="1" x14ac:dyDescent="0.25">
      <c r="A914" s="6" t="s">
        <v>68</v>
      </c>
      <c r="B914" s="38"/>
      <c r="C914" s="38"/>
      <c r="D914" s="36"/>
      <c r="E914" s="38"/>
      <c r="F914" s="38"/>
      <c r="G914" s="38"/>
      <c r="H914" s="38"/>
      <c r="I914" s="38"/>
      <c r="J914" s="36"/>
      <c r="K914" s="38"/>
      <c r="L914" s="38"/>
      <c r="M914" s="38"/>
      <c r="N914" s="38"/>
      <c r="O914" s="38"/>
      <c r="P914" s="36"/>
      <c r="Q914" s="38"/>
      <c r="R914" s="38"/>
      <c r="S914" s="36"/>
      <c r="T914" s="38"/>
      <c r="U914" s="38"/>
      <c r="V914" s="38"/>
      <c r="W914" s="36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>
        <f t="shared" ref="BA914:BJ914" si="161">SUM(BA911:BA913)</f>
        <v>6</v>
      </c>
      <c r="BB914" s="38">
        <f t="shared" si="161"/>
        <v>9</v>
      </c>
      <c r="BC914" s="38">
        <f t="shared" si="161"/>
        <v>9</v>
      </c>
      <c r="BD914" s="38">
        <f t="shared" si="161"/>
        <v>9</v>
      </c>
      <c r="BE914" s="38">
        <f t="shared" si="161"/>
        <v>9</v>
      </c>
      <c r="BF914" s="38">
        <f t="shared" si="161"/>
        <v>9</v>
      </c>
      <c r="BG914" s="38">
        <f t="shared" si="161"/>
        <v>9</v>
      </c>
      <c r="BH914" s="38">
        <f t="shared" si="161"/>
        <v>10</v>
      </c>
      <c r="BI914" s="38">
        <f t="shared" si="161"/>
        <v>10</v>
      </c>
      <c r="BJ914" s="38">
        <f t="shared" si="161"/>
        <v>11</v>
      </c>
      <c r="BK914" s="35">
        <v>12</v>
      </c>
      <c r="BL914" s="35">
        <v>11</v>
      </c>
      <c r="BM914" s="35">
        <v>11</v>
      </c>
      <c r="BN914" s="35">
        <v>12</v>
      </c>
      <c r="BO914" s="35">
        <v>12</v>
      </c>
      <c r="BP914" s="35">
        <v>12</v>
      </c>
    </row>
    <row r="915" spans="1:68" x14ac:dyDescent="0.25">
      <c r="A915" s="8" t="s">
        <v>126</v>
      </c>
    </row>
    <row r="916" spans="1:68" s="26" customFormat="1" x14ac:dyDescent="0.25">
      <c r="A916" s="1" t="s">
        <v>67</v>
      </c>
      <c r="B916" s="16"/>
      <c r="C916" s="16"/>
      <c r="D916" s="34"/>
      <c r="E916" s="16"/>
      <c r="F916" s="16"/>
      <c r="G916" s="16"/>
      <c r="H916" s="16"/>
      <c r="I916" s="16"/>
      <c r="J916" s="34"/>
      <c r="K916" s="16"/>
      <c r="L916" s="16"/>
      <c r="M916" s="16"/>
      <c r="N916" s="16"/>
      <c r="O916" s="16"/>
      <c r="P916" s="34"/>
      <c r="Q916" s="16"/>
      <c r="R916" s="16"/>
      <c r="S916" s="34"/>
      <c r="T916" s="16"/>
      <c r="U916" s="16"/>
      <c r="V916" s="16"/>
      <c r="W916" s="34"/>
      <c r="X916" s="16"/>
      <c r="Y916" s="16"/>
      <c r="Z916" s="16"/>
      <c r="AA916" s="16"/>
      <c r="AB916" s="16"/>
      <c r="AC916" s="16"/>
      <c r="AD916" s="16"/>
      <c r="AE916" s="16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8"/>
      <c r="BB916" s="18"/>
      <c r="BC916" s="18"/>
      <c r="BD916" s="10"/>
      <c r="BE916" s="10"/>
      <c r="BF916" s="10"/>
    </row>
    <row r="917" spans="1:68" s="26" customFormat="1" x14ac:dyDescent="0.25">
      <c r="A917" s="1" t="s">
        <v>64</v>
      </c>
      <c r="B917" s="16"/>
      <c r="C917" s="16"/>
      <c r="D917" s="34"/>
      <c r="E917" s="16"/>
      <c r="F917" s="16"/>
      <c r="G917" s="16"/>
      <c r="H917" s="16"/>
      <c r="I917" s="16"/>
      <c r="J917" s="34"/>
      <c r="K917" s="16"/>
      <c r="L917" s="16"/>
      <c r="M917" s="16"/>
      <c r="N917" s="16"/>
      <c r="O917" s="16"/>
      <c r="P917" s="34"/>
      <c r="Q917" s="16"/>
      <c r="R917" s="16"/>
      <c r="S917" s="34"/>
      <c r="T917" s="16"/>
      <c r="U917" s="16"/>
      <c r="V917" s="16"/>
      <c r="W917" s="34"/>
      <c r="X917" s="16"/>
      <c r="Y917" s="16"/>
      <c r="Z917" s="16"/>
      <c r="AA917" s="16"/>
      <c r="AB917" s="16"/>
      <c r="AC917" s="16"/>
      <c r="AD917" s="16"/>
      <c r="AE917" s="16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8"/>
      <c r="BB917" s="18"/>
      <c r="BC917" s="18"/>
      <c r="BD917" s="10"/>
      <c r="BE917" s="10"/>
      <c r="BF917" s="10"/>
    </row>
    <row r="918" spans="1:68" s="26" customFormat="1" x14ac:dyDescent="0.25">
      <c r="A918" s="1" t="s">
        <v>60</v>
      </c>
      <c r="B918" s="16"/>
      <c r="C918" s="16"/>
      <c r="D918" s="34"/>
      <c r="E918" s="16"/>
      <c r="F918" s="16"/>
      <c r="G918" s="16"/>
      <c r="H918" s="16"/>
      <c r="I918" s="16"/>
      <c r="J918" s="34"/>
      <c r="K918" s="16"/>
      <c r="L918" s="16"/>
      <c r="M918" s="16"/>
      <c r="N918" s="16"/>
      <c r="O918" s="16"/>
      <c r="P918" s="34"/>
      <c r="Q918" s="16"/>
      <c r="R918" s="16"/>
      <c r="S918" s="34"/>
      <c r="T918" s="16"/>
      <c r="U918" s="16"/>
      <c r="V918" s="16"/>
      <c r="W918" s="34"/>
      <c r="X918" s="16"/>
      <c r="Y918" s="16"/>
      <c r="Z918" s="16"/>
      <c r="AA918" s="16"/>
      <c r="AB918" s="16"/>
      <c r="AC918" s="16"/>
      <c r="AD918" s="16"/>
      <c r="AE918" s="16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  <c r="AV918" s="18"/>
      <c r="AW918" s="18"/>
      <c r="AX918" s="18">
        <v>2</v>
      </c>
      <c r="AY918" s="18">
        <v>2</v>
      </c>
      <c r="AZ918" s="18">
        <v>2</v>
      </c>
      <c r="BA918" s="18">
        <v>2</v>
      </c>
      <c r="BB918" s="18">
        <v>2</v>
      </c>
      <c r="BC918" s="18">
        <v>2</v>
      </c>
      <c r="BD918" s="17">
        <v>2</v>
      </c>
      <c r="BE918" s="17">
        <v>2</v>
      </c>
      <c r="BF918" s="17">
        <v>2</v>
      </c>
      <c r="BG918" s="17">
        <v>2</v>
      </c>
      <c r="BH918" s="28">
        <v>2</v>
      </c>
      <c r="BI918" s="28">
        <v>2</v>
      </c>
      <c r="BJ918" s="28">
        <v>2</v>
      </c>
      <c r="BK918" s="28">
        <v>2</v>
      </c>
      <c r="BL918" s="28">
        <v>2</v>
      </c>
      <c r="BM918" s="28">
        <v>2</v>
      </c>
      <c r="BN918" s="28">
        <v>2</v>
      </c>
    </row>
    <row r="919" spans="1:68" s="29" customFormat="1" x14ac:dyDescent="0.25">
      <c r="A919" s="6" t="s">
        <v>68</v>
      </c>
      <c r="B919" s="38"/>
      <c r="C919" s="38"/>
      <c r="D919" s="36"/>
      <c r="E919" s="38"/>
      <c r="F919" s="38"/>
      <c r="G919" s="38"/>
      <c r="H919" s="38"/>
      <c r="I919" s="38"/>
      <c r="J919" s="36"/>
      <c r="K919" s="38"/>
      <c r="L919" s="38"/>
      <c r="M919" s="38"/>
      <c r="N919" s="38"/>
      <c r="O919" s="38"/>
      <c r="P919" s="36"/>
      <c r="Q919" s="38"/>
      <c r="R919" s="38"/>
      <c r="S919" s="36"/>
      <c r="T919" s="38"/>
      <c r="U919" s="38"/>
      <c r="V919" s="38"/>
      <c r="W919" s="36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>
        <f t="shared" ref="AX919:BN919" si="162">SUM(AX916:AX918)</f>
        <v>2</v>
      </c>
      <c r="AY919" s="38">
        <f t="shared" si="162"/>
        <v>2</v>
      </c>
      <c r="AZ919" s="38">
        <f t="shared" si="162"/>
        <v>2</v>
      </c>
      <c r="BA919" s="38">
        <f t="shared" si="162"/>
        <v>2</v>
      </c>
      <c r="BB919" s="38">
        <f t="shared" si="162"/>
        <v>2</v>
      </c>
      <c r="BC919" s="38">
        <f t="shared" si="162"/>
        <v>2</v>
      </c>
      <c r="BD919" s="38">
        <f t="shared" si="162"/>
        <v>2</v>
      </c>
      <c r="BE919" s="38">
        <f t="shared" si="162"/>
        <v>2</v>
      </c>
      <c r="BF919" s="38">
        <f t="shared" si="162"/>
        <v>2</v>
      </c>
      <c r="BG919" s="38">
        <f t="shared" si="162"/>
        <v>2</v>
      </c>
      <c r="BH919" s="38">
        <f t="shared" si="162"/>
        <v>2</v>
      </c>
      <c r="BI919" s="38">
        <f t="shared" si="162"/>
        <v>2</v>
      </c>
      <c r="BJ919" s="38">
        <f t="shared" si="162"/>
        <v>2</v>
      </c>
      <c r="BK919" s="38">
        <f t="shared" si="162"/>
        <v>2</v>
      </c>
      <c r="BL919" s="38">
        <f t="shared" si="162"/>
        <v>2</v>
      </c>
      <c r="BM919" s="38">
        <f t="shared" si="162"/>
        <v>2</v>
      </c>
      <c r="BN919" s="38">
        <f t="shared" si="162"/>
        <v>2</v>
      </c>
    </row>
    <row r="920" spans="1:68" s="26" customFormat="1" x14ac:dyDescent="0.25">
      <c r="A920" s="29" t="s">
        <v>92</v>
      </c>
      <c r="B920" s="16"/>
      <c r="C920" s="16"/>
      <c r="D920" s="34"/>
      <c r="E920" s="16"/>
      <c r="F920" s="16"/>
      <c r="G920" s="16"/>
      <c r="H920" s="16"/>
      <c r="I920" s="16"/>
      <c r="J920" s="34"/>
      <c r="K920" s="16"/>
      <c r="L920" s="16"/>
      <c r="M920" s="16"/>
      <c r="N920" s="16"/>
      <c r="O920" s="16"/>
      <c r="P920" s="34"/>
      <c r="Q920" s="16"/>
      <c r="R920" s="16"/>
      <c r="S920" s="34"/>
      <c r="T920" s="16"/>
      <c r="U920" s="16"/>
      <c r="V920" s="16"/>
      <c r="W920" s="34"/>
      <c r="X920" s="16"/>
      <c r="Y920" s="16"/>
      <c r="Z920" s="16"/>
      <c r="AA920" s="16"/>
      <c r="AB920" s="16"/>
      <c r="AC920" s="16"/>
      <c r="AD920" s="16"/>
      <c r="AE920" s="16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  <c r="AV920" s="18"/>
      <c r="AW920" s="18"/>
      <c r="AX920" s="18"/>
      <c r="AY920" s="18"/>
      <c r="AZ920" s="18"/>
      <c r="BA920" s="18"/>
      <c r="BB920" s="18"/>
      <c r="BC920" s="18"/>
      <c r="BD920" s="10"/>
      <c r="BE920" s="10"/>
      <c r="BF920" s="10"/>
    </row>
    <row r="921" spans="1:68" s="26" customFormat="1" x14ac:dyDescent="0.25">
      <c r="A921" s="1" t="s">
        <v>67</v>
      </c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>
        <v>2</v>
      </c>
      <c r="BD921" s="10">
        <v>2</v>
      </c>
      <c r="BE921" s="10">
        <v>4</v>
      </c>
      <c r="BF921" s="10">
        <v>4</v>
      </c>
      <c r="BG921" s="26">
        <v>4</v>
      </c>
      <c r="BH921" s="26">
        <v>4</v>
      </c>
      <c r="BI921" s="26">
        <v>4</v>
      </c>
      <c r="BJ921" s="26">
        <v>4</v>
      </c>
      <c r="BK921" s="26">
        <v>4</v>
      </c>
      <c r="BL921" s="26">
        <v>4</v>
      </c>
      <c r="BM921" s="26">
        <v>4</v>
      </c>
      <c r="BN921" s="26">
        <v>4</v>
      </c>
      <c r="BO921" s="26">
        <v>4</v>
      </c>
      <c r="BP921" s="26">
        <v>4</v>
      </c>
    </row>
    <row r="922" spans="1:68" x14ac:dyDescent="0.25">
      <c r="A922" s="1" t="s">
        <v>64</v>
      </c>
      <c r="BE922" s="57"/>
      <c r="BF922" s="57"/>
      <c r="BG922" s="56">
        <v>2</v>
      </c>
      <c r="BH922" s="56">
        <v>3</v>
      </c>
      <c r="BI922" s="56">
        <v>3</v>
      </c>
      <c r="BJ922" s="56">
        <v>3</v>
      </c>
      <c r="BK922" s="56">
        <v>4</v>
      </c>
      <c r="BL922" s="56">
        <v>4</v>
      </c>
      <c r="BM922" s="56">
        <v>4</v>
      </c>
      <c r="BN922" s="56">
        <v>4</v>
      </c>
      <c r="BO922" s="56">
        <v>4</v>
      </c>
      <c r="BP922" s="56">
        <v>4</v>
      </c>
    </row>
    <row r="923" spans="1:68" s="26" customFormat="1" x14ac:dyDescent="0.25">
      <c r="A923" s="1" t="s">
        <v>60</v>
      </c>
      <c r="B923" s="16"/>
      <c r="C923" s="16"/>
      <c r="D923" s="34"/>
      <c r="E923" s="16"/>
      <c r="F923" s="16"/>
      <c r="G923" s="16"/>
      <c r="H923" s="16"/>
      <c r="I923" s="16"/>
      <c r="J923" s="34"/>
      <c r="K923" s="16"/>
      <c r="L923" s="16"/>
      <c r="M923" s="16"/>
      <c r="N923" s="16"/>
      <c r="O923" s="16"/>
      <c r="P923" s="34"/>
      <c r="Q923" s="16"/>
      <c r="R923" s="16"/>
      <c r="S923" s="34"/>
      <c r="T923" s="16"/>
      <c r="U923" s="16"/>
      <c r="V923" s="16"/>
      <c r="W923" s="34"/>
      <c r="X923" s="16"/>
      <c r="Y923" s="16"/>
      <c r="Z923" s="16"/>
      <c r="AA923" s="16"/>
      <c r="AB923" s="16"/>
      <c r="AC923" s="16"/>
      <c r="AD923" s="16"/>
      <c r="AE923" s="16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  <c r="AV923" s="18"/>
      <c r="AW923" s="18"/>
      <c r="AX923" s="18"/>
      <c r="AY923" s="18"/>
      <c r="AZ923" s="18"/>
      <c r="BA923" s="18"/>
      <c r="BB923" s="18">
        <v>2</v>
      </c>
      <c r="BC923" s="18">
        <v>2</v>
      </c>
      <c r="BD923" s="17">
        <v>3</v>
      </c>
      <c r="BE923" s="17">
        <v>3</v>
      </c>
      <c r="BF923" s="17">
        <v>3</v>
      </c>
      <c r="BG923" s="17">
        <v>3</v>
      </c>
      <c r="BH923" s="17">
        <v>3</v>
      </c>
      <c r="BI923" s="17">
        <v>3</v>
      </c>
      <c r="BJ923" s="17">
        <v>3</v>
      </c>
      <c r="BK923" s="28">
        <v>3</v>
      </c>
      <c r="BL923" s="28">
        <v>3</v>
      </c>
      <c r="BM923" s="28">
        <v>3</v>
      </c>
      <c r="BN923" s="28">
        <v>3</v>
      </c>
      <c r="BO923" s="28">
        <v>3</v>
      </c>
      <c r="BP923" s="28">
        <v>3</v>
      </c>
    </row>
    <row r="924" spans="1:68" s="29" customFormat="1" x14ac:dyDescent="0.25">
      <c r="A924" s="6" t="s">
        <v>68</v>
      </c>
      <c r="B924" s="38"/>
      <c r="C924" s="38"/>
      <c r="D924" s="36"/>
      <c r="E924" s="38"/>
      <c r="F924" s="38"/>
      <c r="G924" s="38"/>
      <c r="H924" s="38"/>
      <c r="I924" s="38"/>
      <c r="J924" s="36"/>
      <c r="K924" s="38"/>
      <c r="L924" s="38"/>
      <c r="M924" s="38"/>
      <c r="N924" s="38"/>
      <c r="O924" s="38"/>
      <c r="P924" s="36"/>
      <c r="Q924" s="38"/>
      <c r="R924" s="38"/>
      <c r="S924" s="36"/>
      <c r="T924" s="38"/>
      <c r="U924" s="38"/>
      <c r="V924" s="38"/>
      <c r="W924" s="36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>
        <f t="shared" ref="BB924:BJ924" si="163">SUM(BB921:BB923)</f>
        <v>2</v>
      </c>
      <c r="BC924" s="38">
        <f t="shared" si="163"/>
        <v>4</v>
      </c>
      <c r="BD924" s="38">
        <f t="shared" si="163"/>
        <v>5</v>
      </c>
      <c r="BE924" s="38">
        <f t="shared" si="163"/>
        <v>7</v>
      </c>
      <c r="BF924" s="38">
        <f t="shared" si="163"/>
        <v>7</v>
      </c>
      <c r="BG924" s="38">
        <f t="shared" si="163"/>
        <v>9</v>
      </c>
      <c r="BH924" s="38">
        <f t="shared" si="163"/>
        <v>10</v>
      </c>
      <c r="BI924" s="38">
        <f t="shared" si="163"/>
        <v>10</v>
      </c>
      <c r="BJ924" s="38">
        <f t="shared" si="163"/>
        <v>10</v>
      </c>
      <c r="BK924" s="35">
        <v>11</v>
      </c>
      <c r="BL924" s="35">
        <v>11</v>
      </c>
      <c r="BM924" s="35">
        <v>11</v>
      </c>
      <c r="BN924" s="35">
        <v>11</v>
      </c>
      <c r="BO924" s="35">
        <v>11</v>
      </c>
      <c r="BP924" s="35">
        <v>11</v>
      </c>
    </row>
    <row r="925" spans="1:68" s="26" customFormat="1" x14ac:dyDescent="0.25">
      <c r="A925" s="29" t="s">
        <v>93</v>
      </c>
      <c r="B925" s="16"/>
      <c r="C925" s="16"/>
      <c r="D925" s="34"/>
      <c r="E925" s="16"/>
      <c r="F925" s="16"/>
      <c r="G925" s="16"/>
      <c r="H925" s="16"/>
      <c r="I925" s="16"/>
      <c r="J925" s="34"/>
      <c r="K925" s="16"/>
      <c r="L925" s="16"/>
      <c r="M925" s="16"/>
      <c r="N925" s="16"/>
      <c r="O925" s="16"/>
      <c r="P925" s="34"/>
      <c r="Q925" s="16"/>
      <c r="R925" s="16"/>
      <c r="S925" s="34"/>
      <c r="T925" s="16"/>
      <c r="U925" s="16"/>
      <c r="V925" s="16"/>
      <c r="W925" s="34"/>
      <c r="X925" s="16"/>
      <c r="Y925" s="16"/>
      <c r="Z925" s="16"/>
      <c r="AA925" s="16"/>
      <c r="AB925" s="16"/>
      <c r="AC925" s="16"/>
      <c r="AD925" s="16"/>
      <c r="AE925" s="16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  <c r="AV925" s="18"/>
      <c r="AW925" s="18"/>
      <c r="AX925" s="18"/>
      <c r="AY925" s="18"/>
      <c r="AZ925" s="18"/>
      <c r="BA925" s="18"/>
      <c r="BB925" s="18"/>
      <c r="BC925" s="18"/>
      <c r="BD925" s="10"/>
      <c r="BE925" s="10"/>
      <c r="BF925" s="10"/>
    </row>
    <row r="926" spans="1:68" s="26" customFormat="1" x14ac:dyDescent="0.25">
      <c r="A926" s="1" t="s">
        <v>67</v>
      </c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>
        <v>2</v>
      </c>
      <c r="BB926" s="10">
        <v>2</v>
      </c>
      <c r="BC926" s="10">
        <v>2</v>
      </c>
      <c r="BD926" s="10"/>
      <c r="BE926" s="10"/>
      <c r="BF926" s="10"/>
      <c r="BG926" s="10"/>
      <c r="BH926" s="10"/>
    </row>
    <row r="927" spans="1:68" s="26" customFormat="1" x14ac:dyDescent="0.25">
      <c r="A927" s="1" t="s">
        <v>64</v>
      </c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</row>
    <row r="928" spans="1:68" s="26" customFormat="1" x14ac:dyDescent="0.25">
      <c r="A928" s="1" t="s">
        <v>60</v>
      </c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</row>
    <row r="929" spans="1:60" s="29" customFormat="1" x14ac:dyDescent="0.25">
      <c r="A929" s="6" t="s">
        <v>68</v>
      </c>
      <c r="B929" s="38"/>
      <c r="C929" s="38"/>
      <c r="D929" s="36"/>
      <c r="E929" s="38"/>
      <c r="F929" s="38"/>
      <c r="G929" s="38"/>
      <c r="H929" s="38"/>
      <c r="I929" s="38"/>
      <c r="J929" s="36"/>
      <c r="K929" s="38"/>
      <c r="L929" s="38"/>
      <c r="M929" s="38"/>
      <c r="N929" s="38"/>
      <c r="O929" s="38"/>
      <c r="P929" s="36"/>
      <c r="Q929" s="38"/>
      <c r="R929" s="38"/>
      <c r="S929" s="36"/>
      <c r="T929" s="38"/>
      <c r="U929" s="38"/>
      <c r="V929" s="38"/>
      <c r="W929" s="36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>
        <f>SUM(BA926:BA928)</f>
        <v>2</v>
      </c>
      <c r="BB929" s="38">
        <f>SUM(BB926:BB928)</f>
        <v>2</v>
      </c>
      <c r="BC929" s="38">
        <f>SUM(BC926:BC928)</f>
        <v>2</v>
      </c>
      <c r="BD929" s="38"/>
      <c r="BE929" s="38"/>
      <c r="BF929" s="38"/>
      <c r="BG929" s="38"/>
      <c r="BH929" s="38"/>
    </row>
    <row r="930" spans="1:60" s="26" customFormat="1" x14ac:dyDescent="0.25">
      <c r="A930" s="29" t="s">
        <v>189</v>
      </c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</row>
    <row r="931" spans="1:60" s="26" customFormat="1" x14ac:dyDescent="0.25">
      <c r="A931" s="1" t="s">
        <v>67</v>
      </c>
      <c r="B931" s="10">
        <v>453</v>
      </c>
      <c r="C931" s="10">
        <v>397</v>
      </c>
      <c r="D931" s="10">
        <v>416</v>
      </c>
      <c r="E931" s="10">
        <v>671</v>
      </c>
      <c r="F931" s="10">
        <v>726</v>
      </c>
      <c r="G931" s="10">
        <v>725</v>
      </c>
      <c r="H931" s="10">
        <v>652</v>
      </c>
      <c r="I931" s="10">
        <v>629</v>
      </c>
      <c r="J931" s="10">
        <v>533</v>
      </c>
      <c r="K931" s="10">
        <v>153</v>
      </c>
      <c r="L931" s="10">
        <v>22</v>
      </c>
      <c r="M931" s="10">
        <v>4</v>
      </c>
      <c r="N931" s="26">
        <v>1</v>
      </c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</row>
    <row r="932" spans="1:60" s="26" customFormat="1" x14ac:dyDescent="0.25">
      <c r="A932" s="1" t="s">
        <v>64</v>
      </c>
      <c r="B932" s="14">
        <v>1</v>
      </c>
      <c r="C932" s="14">
        <v>0</v>
      </c>
      <c r="D932" s="27">
        <v>0</v>
      </c>
      <c r="E932" s="14">
        <v>0</v>
      </c>
      <c r="F932" s="27">
        <v>35</v>
      </c>
      <c r="G932" s="27">
        <v>68</v>
      </c>
      <c r="H932" s="14">
        <v>68</v>
      </c>
      <c r="I932" s="27">
        <v>61</v>
      </c>
      <c r="J932" s="27">
        <v>9</v>
      </c>
      <c r="K932" s="12"/>
      <c r="L932" s="12"/>
      <c r="M932" s="12"/>
      <c r="N932" s="12"/>
      <c r="O932" s="12"/>
      <c r="P932" s="33"/>
      <c r="Q932" s="12"/>
      <c r="R932" s="12"/>
      <c r="S932" s="33"/>
      <c r="T932" s="12"/>
      <c r="U932" s="12"/>
      <c r="V932" s="12"/>
      <c r="W932" s="33"/>
      <c r="X932" s="12"/>
      <c r="Y932" s="12"/>
      <c r="Z932" s="12"/>
      <c r="AA932" s="12"/>
      <c r="AB932" s="12"/>
      <c r="AC932" s="12"/>
      <c r="AD932" s="12"/>
      <c r="AE932" s="12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0"/>
      <c r="BE932" s="10"/>
      <c r="BF932" s="10"/>
    </row>
    <row r="933" spans="1:60" s="26" customFormat="1" x14ac:dyDescent="0.25">
      <c r="A933" s="1" t="s">
        <v>60</v>
      </c>
      <c r="B933" s="18">
        <v>2</v>
      </c>
      <c r="C933" s="18">
        <v>0</v>
      </c>
      <c r="D933" s="17">
        <f>+(C933+E933)/2</f>
        <v>0</v>
      </c>
      <c r="E933" s="17">
        <v>0</v>
      </c>
      <c r="F933" s="17">
        <v>10</v>
      </c>
      <c r="G933" s="17">
        <v>0</v>
      </c>
      <c r="H933" s="18">
        <v>51</v>
      </c>
      <c r="I933" s="17">
        <v>51</v>
      </c>
      <c r="J933" s="17">
        <v>68</v>
      </c>
      <c r="K933" s="17">
        <v>68</v>
      </c>
      <c r="L933" s="17">
        <v>42</v>
      </c>
      <c r="M933" s="17"/>
      <c r="N933" s="16"/>
      <c r="O933" s="16"/>
      <c r="P933" s="34"/>
      <c r="Q933" s="16"/>
      <c r="R933" s="16"/>
      <c r="S933" s="34"/>
      <c r="T933" s="16"/>
      <c r="U933" s="16"/>
      <c r="V933" s="16"/>
      <c r="W933" s="34"/>
      <c r="X933" s="16"/>
      <c r="Y933" s="16"/>
      <c r="Z933" s="16"/>
      <c r="AA933" s="16"/>
      <c r="AB933" s="16"/>
      <c r="AC933" s="16"/>
      <c r="AD933" s="16"/>
      <c r="AE933" s="16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  <c r="AV933" s="18"/>
      <c r="AW933" s="18"/>
      <c r="AX933" s="18"/>
      <c r="AY933" s="18"/>
      <c r="AZ933" s="18"/>
      <c r="BA933" s="18"/>
      <c r="BB933" s="18"/>
      <c r="BC933" s="18"/>
      <c r="BD933" s="10"/>
      <c r="BE933" s="10"/>
      <c r="BF933" s="10"/>
    </row>
    <row r="934" spans="1:60" s="29" customFormat="1" x14ac:dyDescent="0.25">
      <c r="A934" s="6" t="s">
        <v>68</v>
      </c>
      <c r="B934" s="38">
        <f t="shared" ref="B934:N934" si="164">SUM(B931:B933)</f>
        <v>456</v>
      </c>
      <c r="C934" s="38">
        <f t="shared" si="164"/>
        <v>397</v>
      </c>
      <c r="D934" s="36">
        <f t="shared" si="164"/>
        <v>416</v>
      </c>
      <c r="E934" s="38">
        <f t="shared" si="164"/>
        <v>671</v>
      </c>
      <c r="F934" s="38">
        <f t="shared" si="164"/>
        <v>771</v>
      </c>
      <c r="G934" s="38">
        <f t="shared" si="164"/>
        <v>793</v>
      </c>
      <c r="H934" s="38">
        <f t="shared" si="164"/>
        <v>771</v>
      </c>
      <c r="I934" s="38">
        <f t="shared" si="164"/>
        <v>741</v>
      </c>
      <c r="J934" s="36">
        <f t="shared" si="164"/>
        <v>610</v>
      </c>
      <c r="K934" s="38">
        <f t="shared" si="164"/>
        <v>221</v>
      </c>
      <c r="L934" s="38">
        <f t="shared" si="164"/>
        <v>64</v>
      </c>
      <c r="M934" s="38">
        <f t="shared" si="164"/>
        <v>4</v>
      </c>
      <c r="N934" s="38">
        <f t="shared" si="164"/>
        <v>1</v>
      </c>
      <c r="O934" s="38"/>
      <c r="P934" s="36"/>
      <c r="Q934" s="38"/>
      <c r="R934" s="38"/>
      <c r="S934" s="36"/>
      <c r="T934" s="38"/>
      <c r="U934" s="38"/>
      <c r="V934" s="38"/>
      <c r="W934" s="36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68"/>
      <c r="BE934" s="68"/>
      <c r="BF934" s="68"/>
    </row>
    <row r="935" spans="1:60" s="26" customFormat="1" x14ac:dyDescent="0.25">
      <c r="A935" s="29" t="s">
        <v>190</v>
      </c>
      <c r="B935" s="18"/>
      <c r="C935" s="18"/>
      <c r="D935" s="17"/>
      <c r="E935" s="17"/>
      <c r="F935" s="17"/>
      <c r="G935" s="17"/>
      <c r="H935" s="18"/>
      <c r="I935" s="17"/>
      <c r="J935" s="17"/>
      <c r="K935" s="17"/>
      <c r="L935" s="17"/>
      <c r="M935" s="17"/>
      <c r="N935" s="16"/>
      <c r="O935" s="16"/>
      <c r="P935" s="34"/>
      <c r="Q935" s="16"/>
      <c r="R935" s="16"/>
      <c r="S935" s="34"/>
      <c r="T935" s="16"/>
      <c r="U935" s="16"/>
      <c r="V935" s="16"/>
      <c r="W935" s="34"/>
      <c r="X935" s="16"/>
      <c r="Y935" s="16"/>
      <c r="Z935" s="16"/>
      <c r="AA935" s="16"/>
      <c r="AB935" s="16"/>
      <c r="AC935" s="16"/>
      <c r="AD935" s="16"/>
      <c r="AE935" s="16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  <c r="AV935" s="18"/>
      <c r="AW935" s="18"/>
      <c r="AX935" s="18"/>
      <c r="AY935" s="18"/>
      <c r="AZ935" s="18"/>
      <c r="BA935" s="18"/>
      <c r="BB935" s="18"/>
      <c r="BC935" s="18"/>
      <c r="BD935" s="10"/>
      <c r="BE935" s="10"/>
      <c r="BF935" s="10"/>
    </row>
    <row r="936" spans="1:60" s="26" customFormat="1" x14ac:dyDescent="0.25">
      <c r="A936" s="1" t="s">
        <v>67</v>
      </c>
      <c r="B936" s="10">
        <v>54</v>
      </c>
      <c r="C936" s="10">
        <v>300</v>
      </c>
      <c r="D936" s="10">
        <v>262</v>
      </c>
      <c r="E936" s="10">
        <v>165</v>
      </c>
      <c r="F936" s="10">
        <v>170</v>
      </c>
      <c r="G936" s="10">
        <v>79</v>
      </c>
      <c r="H936" s="10">
        <v>15</v>
      </c>
      <c r="I936" s="10">
        <v>2</v>
      </c>
      <c r="J936" s="10">
        <v>0</v>
      </c>
      <c r="K936" s="10">
        <v>1</v>
      </c>
      <c r="L936" s="10">
        <v>1</v>
      </c>
      <c r="M936" s="10">
        <v>0</v>
      </c>
      <c r="N936" s="26">
        <v>13</v>
      </c>
      <c r="O936" s="26">
        <v>15</v>
      </c>
      <c r="P936" s="26">
        <v>21</v>
      </c>
      <c r="Q936" s="26">
        <v>13</v>
      </c>
      <c r="R936" s="26">
        <v>17</v>
      </c>
      <c r="S936" s="26">
        <v>14</v>
      </c>
      <c r="T936" s="10">
        <v>0</v>
      </c>
      <c r="U936" s="10">
        <v>0</v>
      </c>
      <c r="V936" s="10">
        <v>20</v>
      </c>
      <c r="W936" s="10">
        <v>20</v>
      </c>
      <c r="X936" s="10">
        <v>20</v>
      </c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</row>
    <row r="937" spans="1:60" s="26" customFormat="1" x14ac:dyDescent="0.25">
      <c r="A937" s="1" t="s">
        <v>64</v>
      </c>
      <c r="B937" s="14">
        <v>1</v>
      </c>
      <c r="C937" s="14">
        <v>0</v>
      </c>
      <c r="D937" s="27">
        <v>0</v>
      </c>
      <c r="E937" s="27">
        <v>116</v>
      </c>
      <c r="F937" s="27">
        <v>146</v>
      </c>
      <c r="G937" s="27">
        <v>155</v>
      </c>
      <c r="H937" s="14">
        <v>199</v>
      </c>
      <c r="I937" s="27">
        <v>201</v>
      </c>
      <c r="J937" s="27">
        <v>19</v>
      </c>
      <c r="K937" s="12"/>
      <c r="L937" s="12"/>
      <c r="M937" s="12"/>
      <c r="N937" s="12"/>
      <c r="O937" s="12"/>
      <c r="P937" s="33"/>
      <c r="Q937" s="12"/>
      <c r="R937" s="12"/>
      <c r="S937" s="33"/>
      <c r="T937" s="12"/>
      <c r="U937" s="12"/>
      <c r="V937" s="12"/>
      <c r="W937" s="33"/>
      <c r="X937" s="12"/>
      <c r="Y937" s="12"/>
      <c r="Z937" s="12"/>
      <c r="AA937" s="12"/>
      <c r="AB937" s="12"/>
      <c r="AC937" s="12"/>
      <c r="AD937" s="12"/>
      <c r="AE937" s="12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0"/>
      <c r="BE937" s="10"/>
      <c r="BF937" s="10"/>
    </row>
    <row r="938" spans="1:60" s="26" customFormat="1" x14ac:dyDescent="0.25">
      <c r="A938" s="1" t="s">
        <v>60</v>
      </c>
      <c r="B938" s="18">
        <v>2</v>
      </c>
      <c r="C938" s="18">
        <v>0</v>
      </c>
      <c r="D938" s="17">
        <f>+(C938+E938)/2</f>
        <v>4.5</v>
      </c>
      <c r="E938" s="17">
        <v>9</v>
      </c>
      <c r="F938" s="17">
        <v>9</v>
      </c>
      <c r="G938" s="17">
        <v>9</v>
      </c>
      <c r="H938" s="18">
        <v>29</v>
      </c>
      <c r="I938" s="17">
        <v>32</v>
      </c>
      <c r="J938" s="17">
        <v>4</v>
      </c>
      <c r="K938" s="17">
        <v>2</v>
      </c>
      <c r="L938" s="16"/>
      <c r="M938" s="16"/>
      <c r="N938" s="16"/>
      <c r="O938" s="16"/>
      <c r="P938" s="34"/>
      <c r="Q938" s="16"/>
      <c r="R938" s="16"/>
      <c r="S938" s="34"/>
      <c r="T938" s="16"/>
      <c r="U938" s="16"/>
      <c r="V938" s="16"/>
      <c r="W938" s="34"/>
      <c r="X938" s="16"/>
      <c r="Y938" s="16"/>
      <c r="Z938" s="16"/>
      <c r="AA938" s="16"/>
      <c r="AB938" s="16"/>
      <c r="AC938" s="16"/>
      <c r="AD938" s="16"/>
      <c r="AE938" s="16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  <c r="AX938" s="18"/>
      <c r="AY938" s="18"/>
      <c r="AZ938" s="18"/>
      <c r="BA938" s="18"/>
      <c r="BB938" s="18"/>
      <c r="BC938" s="18"/>
      <c r="BD938" s="10"/>
      <c r="BE938" s="10"/>
      <c r="BF938" s="10"/>
    </row>
    <row r="939" spans="1:60" s="29" customFormat="1" x14ac:dyDescent="0.25">
      <c r="A939" s="6" t="s">
        <v>68</v>
      </c>
      <c r="B939" s="38">
        <f t="shared" ref="B939:X939" si="165">SUM(B936:B938)</f>
        <v>57</v>
      </c>
      <c r="C939" s="38">
        <f t="shared" si="165"/>
        <v>300</v>
      </c>
      <c r="D939" s="36">
        <f t="shared" si="165"/>
        <v>266.5</v>
      </c>
      <c r="E939" s="38">
        <f t="shared" si="165"/>
        <v>290</v>
      </c>
      <c r="F939" s="38">
        <f t="shared" si="165"/>
        <v>325</v>
      </c>
      <c r="G939" s="38">
        <f t="shared" si="165"/>
        <v>243</v>
      </c>
      <c r="H939" s="38">
        <f t="shared" si="165"/>
        <v>243</v>
      </c>
      <c r="I939" s="38">
        <f t="shared" si="165"/>
        <v>235</v>
      </c>
      <c r="J939" s="36">
        <f t="shared" si="165"/>
        <v>23</v>
      </c>
      <c r="K939" s="38">
        <f t="shared" si="165"/>
        <v>3</v>
      </c>
      <c r="L939" s="38">
        <f t="shared" si="165"/>
        <v>1</v>
      </c>
      <c r="M939" s="38">
        <f t="shared" si="165"/>
        <v>0</v>
      </c>
      <c r="N939" s="38">
        <f t="shared" si="165"/>
        <v>13</v>
      </c>
      <c r="O939" s="38">
        <f t="shared" si="165"/>
        <v>15</v>
      </c>
      <c r="P939" s="36">
        <f t="shared" si="165"/>
        <v>21</v>
      </c>
      <c r="Q939" s="38">
        <f t="shared" si="165"/>
        <v>13</v>
      </c>
      <c r="R939" s="38">
        <f t="shared" si="165"/>
        <v>17</v>
      </c>
      <c r="S939" s="36">
        <f t="shared" si="165"/>
        <v>14</v>
      </c>
      <c r="T939" s="38">
        <f t="shared" si="165"/>
        <v>0</v>
      </c>
      <c r="U939" s="38">
        <f t="shared" si="165"/>
        <v>0</v>
      </c>
      <c r="V939" s="38">
        <f t="shared" si="165"/>
        <v>20</v>
      </c>
      <c r="W939" s="36">
        <f t="shared" si="165"/>
        <v>20</v>
      </c>
      <c r="X939" s="38">
        <f t="shared" si="165"/>
        <v>20</v>
      </c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68"/>
      <c r="BE939" s="68"/>
      <c r="BF939" s="68"/>
    </row>
    <row r="940" spans="1:60" s="26" customFormat="1" x14ac:dyDescent="0.25">
      <c r="A940" s="29" t="s">
        <v>191</v>
      </c>
      <c r="B940" s="18"/>
      <c r="C940" s="18"/>
      <c r="D940" s="17"/>
      <c r="E940" s="17"/>
      <c r="F940" s="17"/>
      <c r="G940" s="17"/>
      <c r="H940" s="18"/>
      <c r="I940" s="17"/>
      <c r="J940" s="17"/>
      <c r="K940" s="17"/>
      <c r="L940" s="16"/>
      <c r="M940" s="16"/>
      <c r="N940" s="16"/>
      <c r="O940" s="16"/>
      <c r="P940" s="34"/>
      <c r="Q940" s="16"/>
      <c r="R940" s="16"/>
      <c r="S940" s="34"/>
      <c r="T940" s="16"/>
      <c r="U940" s="16"/>
      <c r="V940" s="16"/>
      <c r="W940" s="34"/>
      <c r="X940" s="16"/>
      <c r="Y940" s="16"/>
      <c r="Z940" s="16"/>
      <c r="AA940" s="16"/>
      <c r="AB940" s="16"/>
      <c r="AC940" s="16"/>
      <c r="AD940" s="16"/>
      <c r="AE940" s="16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  <c r="AX940" s="18"/>
      <c r="AY940" s="18"/>
      <c r="AZ940" s="18"/>
      <c r="BA940" s="18"/>
      <c r="BB940" s="18"/>
      <c r="BC940" s="18"/>
      <c r="BD940" s="10"/>
      <c r="BE940" s="10"/>
      <c r="BF940" s="10"/>
    </row>
    <row r="941" spans="1:60" s="26" customFormat="1" x14ac:dyDescent="0.25">
      <c r="A941" s="1" t="s">
        <v>67</v>
      </c>
      <c r="B941" s="10">
        <v>1101</v>
      </c>
      <c r="C941" s="10">
        <v>1255</v>
      </c>
      <c r="D941" s="10">
        <v>1225</v>
      </c>
      <c r="E941" s="10">
        <v>1183</v>
      </c>
      <c r="F941" s="10">
        <v>1096</v>
      </c>
      <c r="G941" s="10">
        <v>1046</v>
      </c>
      <c r="H941" s="10">
        <v>1033</v>
      </c>
      <c r="I941" s="10">
        <v>1003</v>
      </c>
      <c r="J941" s="10">
        <v>735</v>
      </c>
      <c r="K941" s="10">
        <v>726</v>
      </c>
      <c r="L941" s="10">
        <v>667</v>
      </c>
      <c r="M941" s="10">
        <v>589</v>
      </c>
      <c r="N941" s="26">
        <v>474</v>
      </c>
      <c r="O941" s="26">
        <v>388</v>
      </c>
      <c r="P941" s="26">
        <v>293</v>
      </c>
      <c r="Q941" s="10">
        <v>269</v>
      </c>
      <c r="R941" s="26">
        <v>247</v>
      </c>
      <c r="S941" s="26">
        <v>227</v>
      </c>
      <c r="T941" s="10">
        <v>213</v>
      </c>
      <c r="U941" s="10">
        <v>192</v>
      </c>
      <c r="V941" s="10">
        <v>119</v>
      </c>
      <c r="W941" s="10"/>
      <c r="X941" s="10">
        <v>35</v>
      </c>
      <c r="Y941" s="10">
        <v>27</v>
      </c>
      <c r="Z941" s="10">
        <v>13</v>
      </c>
      <c r="AA941" s="10">
        <v>8</v>
      </c>
      <c r="AB941" s="10">
        <v>1</v>
      </c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</row>
    <row r="942" spans="1:60" s="26" customFormat="1" x14ac:dyDescent="0.25">
      <c r="A942" s="1" t="s">
        <v>64</v>
      </c>
      <c r="B942" s="14">
        <v>47</v>
      </c>
      <c r="C942" s="14">
        <v>5</v>
      </c>
      <c r="D942" s="27">
        <v>1</v>
      </c>
      <c r="E942" s="27">
        <v>0</v>
      </c>
      <c r="F942" s="27">
        <v>0</v>
      </c>
      <c r="G942" s="27">
        <v>0</v>
      </c>
      <c r="H942" s="12"/>
      <c r="I942" s="12"/>
      <c r="J942" s="33"/>
      <c r="K942" s="12"/>
      <c r="L942" s="12"/>
      <c r="M942" s="12"/>
      <c r="N942" s="12"/>
      <c r="O942" s="12"/>
      <c r="P942" s="33"/>
      <c r="Q942" s="12"/>
      <c r="R942" s="12"/>
      <c r="S942" s="33"/>
      <c r="T942" s="12"/>
      <c r="U942" s="12"/>
      <c r="V942" s="12"/>
      <c r="W942" s="33"/>
      <c r="X942" s="12"/>
      <c r="Y942" s="12"/>
      <c r="Z942" s="12"/>
      <c r="AA942" s="12"/>
      <c r="AB942" s="12"/>
      <c r="AC942" s="12"/>
      <c r="AD942" s="12"/>
      <c r="AE942" s="12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0"/>
      <c r="BE942" s="10"/>
      <c r="BF942" s="10"/>
    </row>
    <row r="943" spans="1:60" s="26" customFormat="1" x14ac:dyDescent="0.25">
      <c r="A943" s="1" t="s">
        <v>60</v>
      </c>
      <c r="B943" s="18">
        <v>176</v>
      </c>
      <c r="C943" s="18">
        <v>89</v>
      </c>
      <c r="D943" s="17">
        <f>+(C943+E943)/2</f>
        <v>82.5</v>
      </c>
      <c r="E943" s="17">
        <v>76</v>
      </c>
      <c r="F943" s="17">
        <v>75</v>
      </c>
      <c r="G943" s="17">
        <v>0</v>
      </c>
      <c r="H943" s="18">
        <v>85</v>
      </c>
      <c r="I943" s="17">
        <v>84</v>
      </c>
      <c r="J943" s="17">
        <v>69</v>
      </c>
      <c r="K943" s="17">
        <v>68</v>
      </c>
      <c r="L943" s="17">
        <v>15</v>
      </c>
      <c r="M943" s="17">
        <v>61</v>
      </c>
      <c r="N943" s="28">
        <v>52</v>
      </c>
      <c r="O943" s="28">
        <v>43</v>
      </c>
      <c r="P943" s="28">
        <v>40</v>
      </c>
      <c r="Q943" s="17">
        <v>34</v>
      </c>
      <c r="R943" s="28">
        <v>29</v>
      </c>
      <c r="S943" s="28">
        <v>20</v>
      </c>
      <c r="T943" s="17">
        <v>5</v>
      </c>
      <c r="U943" s="17">
        <v>5</v>
      </c>
      <c r="V943" s="17">
        <v>4</v>
      </c>
      <c r="W943" s="17">
        <v>3</v>
      </c>
      <c r="X943" s="17">
        <v>3</v>
      </c>
      <c r="Y943" s="17"/>
      <c r="Z943" s="17"/>
      <c r="AA943" s="17"/>
      <c r="AB943" s="17"/>
      <c r="AC943" s="17"/>
      <c r="AD943" s="17"/>
      <c r="AE943" s="1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  <c r="AV943" s="18"/>
      <c r="AW943" s="18"/>
      <c r="AX943" s="18"/>
      <c r="AY943" s="18"/>
      <c r="AZ943" s="18"/>
      <c r="BA943" s="18"/>
      <c r="BB943" s="18"/>
      <c r="BC943" s="18"/>
      <c r="BD943" s="10"/>
      <c r="BE943" s="10"/>
      <c r="BF943" s="10"/>
    </row>
    <row r="944" spans="1:60" s="29" customFormat="1" x14ac:dyDescent="0.25">
      <c r="A944" s="6" t="s">
        <v>68</v>
      </c>
      <c r="B944" s="38">
        <f t="shared" ref="B944:AB944" si="166">SUM(B941:B943)</f>
        <v>1324</v>
      </c>
      <c r="C944" s="38">
        <f t="shared" si="166"/>
        <v>1349</v>
      </c>
      <c r="D944" s="36">
        <f t="shared" si="166"/>
        <v>1308.5</v>
      </c>
      <c r="E944" s="38">
        <f t="shared" si="166"/>
        <v>1259</v>
      </c>
      <c r="F944" s="38">
        <f t="shared" si="166"/>
        <v>1171</v>
      </c>
      <c r="G944" s="38">
        <f t="shared" si="166"/>
        <v>1046</v>
      </c>
      <c r="H944" s="38">
        <f t="shared" si="166"/>
        <v>1118</v>
      </c>
      <c r="I944" s="38">
        <f t="shared" si="166"/>
        <v>1087</v>
      </c>
      <c r="J944" s="36">
        <f t="shared" si="166"/>
        <v>804</v>
      </c>
      <c r="K944" s="38">
        <f t="shared" si="166"/>
        <v>794</v>
      </c>
      <c r="L944" s="38">
        <f t="shared" si="166"/>
        <v>682</v>
      </c>
      <c r="M944" s="38">
        <f t="shared" si="166"/>
        <v>650</v>
      </c>
      <c r="N944" s="38">
        <f t="shared" si="166"/>
        <v>526</v>
      </c>
      <c r="O944" s="38">
        <f t="shared" si="166"/>
        <v>431</v>
      </c>
      <c r="P944" s="36">
        <f t="shared" si="166"/>
        <v>333</v>
      </c>
      <c r="Q944" s="38">
        <f t="shared" si="166"/>
        <v>303</v>
      </c>
      <c r="R944" s="38">
        <f t="shared" si="166"/>
        <v>276</v>
      </c>
      <c r="S944" s="36">
        <f t="shared" si="166"/>
        <v>247</v>
      </c>
      <c r="T944" s="38">
        <f t="shared" si="166"/>
        <v>218</v>
      </c>
      <c r="U944" s="38">
        <f t="shared" si="166"/>
        <v>197</v>
      </c>
      <c r="V944" s="38">
        <f t="shared" si="166"/>
        <v>123</v>
      </c>
      <c r="W944" s="36">
        <f t="shared" si="166"/>
        <v>3</v>
      </c>
      <c r="X944" s="38">
        <f t="shared" si="166"/>
        <v>38</v>
      </c>
      <c r="Y944" s="38">
        <f t="shared" si="166"/>
        <v>27</v>
      </c>
      <c r="Z944" s="38">
        <f t="shared" si="166"/>
        <v>13</v>
      </c>
      <c r="AA944" s="38">
        <f t="shared" si="166"/>
        <v>8</v>
      </c>
      <c r="AB944" s="38">
        <f t="shared" si="166"/>
        <v>1</v>
      </c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68"/>
      <c r="BE944" s="68"/>
      <c r="BF944" s="68"/>
    </row>
    <row r="945" spans="1:58" s="26" customFormat="1" x14ac:dyDescent="0.25">
      <c r="A945" s="29" t="s">
        <v>192</v>
      </c>
      <c r="B945" s="16"/>
      <c r="C945" s="16"/>
      <c r="D945" s="34"/>
      <c r="E945" s="16"/>
      <c r="F945" s="16"/>
      <c r="G945" s="16"/>
      <c r="H945" s="16"/>
      <c r="I945" s="16"/>
      <c r="J945" s="34"/>
      <c r="K945" s="16"/>
      <c r="L945" s="16"/>
      <c r="M945" s="16"/>
      <c r="N945" s="16"/>
      <c r="O945" s="16"/>
      <c r="P945" s="34"/>
      <c r="Q945" s="16"/>
      <c r="R945" s="16"/>
      <c r="S945" s="34"/>
      <c r="T945" s="16"/>
      <c r="U945" s="16"/>
      <c r="V945" s="16"/>
      <c r="W945" s="34"/>
      <c r="X945" s="16"/>
      <c r="Y945" s="16"/>
      <c r="Z945" s="16"/>
      <c r="AA945" s="16"/>
      <c r="AB945" s="16"/>
      <c r="AC945" s="16"/>
      <c r="AD945" s="16"/>
      <c r="AE945" s="16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  <c r="AV945" s="18"/>
      <c r="AW945" s="18"/>
      <c r="AX945" s="18"/>
      <c r="AY945" s="18"/>
      <c r="AZ945" s="18"/>
      <c r="BA945" s="18"/>
      <c r="BB945" s="18"/>
      <c r="BC945" s="18"/>
      <c r="BD945" s="10"/>
      <c r="BE945" s="10"/>
      <c r="BF945" s="10"/>
    </row>
    <row r="946" spans="1:58" s="26" customFormat="1" x14ac:dyDescent="0.25">
      <c r="A946" s="1" t="s">
        <v>67</v>
      </c>
      <c r="B946" s="10">
        <v>1</v>
      </c>
      <c r="C946" s="10">
        <v>1</v>
      </c>
      <c r="D946" s="10">
        <v>1</v>
      </c>
      <c r="E946" s="10">
        <v>1</v>
      </c>
      <c r="F946" s="10">
        <v>1</v>
      </c>
      <c r="G946" s="10">
        <v>1</v>
      </c>
      <c r="H946" s="10">
        <v>1</v>
      </c>
      <c r="I946" s="10">
        <v>1</v>
      </c>
      <c r="J946" s="10">
        <v>2</v>
      </c>
      <c r="K946" s="10"/>
      <c r="L946" s="10"/>
      <c r="M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</row>
    <row r="947" spans="1:58" x14ac:dyDescent="0.25">
      <c r="A947" s="1" t="s">
        <v>64</v>
      </c>
    </row>
    <row r="948" spans="1:58" s="26" customFormat="1" x14ac:dyDescent="0.25">
      <c r="A948" s="1" t="s">
        <v>60</v>
      </c>
      <c r="B948" s="18">
        <v>1</v>
      </c>
      <c r="C948" s="18">
        <v>1</v>
      </c>
      <c r="D948" s="17">
        <f>+(C948+E948)/2</f>
        <v>1</v>
      </c>
      <c r="E948" s="17">
        <v>1</v>
      </c>
      <c r="F948" s="17">
        <v>1</v>
      </c>
      <c r="G948" s="17">
        <v>1</v>
      </c>
      <c r="H948" s="18">
        <v>1</v>
      </c>
      <c r="I948" s="17">
        <v>1</v>
      </c>
      <c r="J948" s="17"/>
      <c r="K948" s="17"/>
      <c r="L948" s="17">
        <v>1</v>
      </c>
      <c r="M948" s="17">
        <v>1</v>
      </c>
      <c r="N948" s="28"/>
      <c r="O948" s="28"/>
      <c r="P948" s="28"/>
      <c r="Q948" s="17"/>
      <c r="R948" s="28"/>
      <c r="S948" s="28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  <c r="AV948" s="18"/>
      <c r="AW948" s="18"/>
      <c r="AX948" s="18"/>
      <c r="AY948" s="18"/>
      <c r="AZ948" s="18"/>
      <c r="BA948" s="18"/>
      <c r="BB948" s="18"/>
      <c r="BC948" s="18"/>
      <c r="BD948" s="10"/>
      <c r="BE948" s="10"/>
      <c r="BF948" s="10"/>
    </row>
    <row r="949" spans="1:58" s="29" customFormat="1" x14ac:dyDescent="0.25">
      <c r="A949" s="6" t="s">
        <v>68</v>
      </c>
      <c r="B949" s="38">
        <f t="shared" ref="B949:M949" si="167">SUM(B946:B948)</f>
        <v>2</v>
      </c>
      <c r="C949" s="38">
        <f t="shared" si="167"/>
        <v>2</v>
      </c>
      <c r="D949" s="36">
        <f t="shared" si="167"/>
        <v>2</v>
      </c>
      <c r="E949" s="38">
        <f t="shared" si="167"/>
        <v>2</v>
      </c>
      <c r="F949" s="38">
        <f t="shared" si="167"/>
        <v>2</v>
      </c>
      <c r="G949" s="38">
        <f t="shared" si="167"/>
        <v>2</v>
      </c>
      <c r="H949" s="38">
        <f t="shared" si="167"/>
        <v>2</v>
      </c>
      <c r="I949" s="38">
        <f t="shared" si="167"/>
        <v>2</v>
      </c>
      <c r="J949" s="36">
        <f t="shared" si="167"/>
        <v>2</v>
      </c>
      <c r="K949" s="38">
        <f t="shared" si="167"/>
        <v>0</v>
      </c>
      <c r="L949" s="38">
        <f t="shared" si="167"/>
        <v>1</v>
      </c>
      <c r="M949" s="38">
        <f t="shared" si="167"/>
        <v>1</v>
      </c>
      <c r="N949" s="38"/>
      <c r="O949" s="38"/>
      <c r="P949" s="36"/>
      <c r="Q949" s="38"/>
      <c r="R949" s="38"/>
      <c r="S949" s="36"/>
      <c r="T949" s="38"/>
      <c r="U949" s="38"/>
      <c r="V949" s="38"/>
      <c r="W949" s="36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68"/>
      <c r="BE949" s="68"/>
      <c r="BF949" s="68"/>
    </row>
    <row r="950" spans="1:58" s="26" customFormat="1" x14ac:dyDescent="0.25">
      <c r="A950" s="29" t="s">
        <v>193</v>
      </c>
      <c r="B950" s="18"/>
      <c r="C950" s="18"/>
      <c r="D950" s="17"/>
      <c r="E950" s="17"/>
      <c r="F950" s="17"/>
      <c r="G950" s="17"/>
      <c r="H950" s="18"/>
      <c r="I950" s="17"/>
      <c r="J950" s="17"/>
      <c r="K950" s="17"/>
      <c r="L950" s="17"/>
      <c r="M950" s="17"/>
      <c r="N950" s="28"/>
      <c r="O950" s="28"/>
      <c r="P950" s="28"/>
      <c r="Q950" s="17"/>
      <c r="R950" s="28"/>
      <c r="S950" s="28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  <c r="AV950" s="18"/>
      <c r="AW950" s="18"/>
      <c r="AX950" s="18"/>
      <c r="AY950" s="18"/>
      <c r="AZ950" s="18"/>
      <c r="BA950" s="18"/>
      <c r="BB950" s="18"/>
      <c r="BC950" s="18"/>
      <c r="BD950" s="10"/>
      <c r="BE950" s="10"/>
      <c r="BF950" s="10"/>
    </row>
    <row r="951" spans="1:58" s="26" customFormat="1" x14ac:dyDescent="0.25">
      <c r="A951" s="1" t="s">
        <v>67</v>
      </c>
      <c r="B951" s="10">
        <v>353</v>
      </c>
      <c r="C951" s="10">
        <v>357</v>
      </c>
      <c r="D951" s="10">
        <v>339</v>
      </c>
      <c r="E951" s="10">
        <v>327</v>
      </c>
      <c r="F951" s="10">
        <v>334</v>
      </c>
      <c r="G951" s="10">
        <v>281</v>
      </c>
      <c r="H951" s="10">
        <v>320</v>
      </c>
      <c r="I951" s="10">
        <v>319</v>
      </c>
      <c r="J951" s="10">
        <v>245</v>
      </c>
      <c r="K951" s="10">
        <v>248</v>
      </c>
      <c r="L951" s="10">
        <v>238</v>
      </c>
      <c r="M951" s="10">
        <v>244</v>
      </c>
      <c r="N951" s="26">
        <v>234</v>
      </c>
      <c r="O951" s="26">
        <v>219</v>
      </c>
      <c r="P951" s="26">
        <v>204</v>
      </c>
      <c r="Q951" s="10">
        <v>167</v>
      </c>
      <c r="R951" s="26">
        <v>109</v>
      </c>
      <c r="S951" s="26">
        <v>97</v>
      </c>
      <c r="T951" s="10">
        <v>98</v>
      </c>
      <c r="U951" s="10">
        <v>86</v>
      </c>
      <c r="V951" s="10">
        <v>53</v>
      </c>
      <c r="W951" s="10">
        <v>25</v>
      </c>
      <c r="X951" s="10">
        <v>14</v>
      </c>
      <c r="Y951" s="10">
        <v>9</v>
      </c>
      <c r="Z951" s="10">
        <v>4</v>
      </c>
      <c r="AA951" s="10">
        <v>4</v>
      </c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</row>
    <row r="952" spans="1:58" x14ac:dyDescent="0.25">
      <c r="A952" s="1" t="s">
        <v>64</v>
      </c>
    </row>
    <row r="953" spans="1:58" s="26" customFormat="1" x14ac:dyDescent="0.25">
      <c r="A953" s="1" t="s">
        <v>60</v>
      </c>
      <c r="B953" s="19"/>
      <c r="C953" s="19"/>
      <c r="D953" s="28"/>
      <c r="E953" s="19"/>
      <c r="F953" s="19"/>
      <c r="G953" s="19"/>
      <c r="H953" s="18"/>
      <c r="I953" s="17"/>
      <c r="J953" s="17"/>
      <c r="K953" s="17"/>
      <c r="L953" s="17"/>
      <c r="M953" s="17"/>
      <c r="N953" s="28"/>
      <c r="O953" s="28"/>
      <c r="P953" s="28"/>
      <c r="Q953" s="17"/>
      <c r="R953" s="28">
        <v>9</v>
      </c>
      <c r="S953" s="28">
        <v>36</v>
      </c>
      <c r="T953" s="17">
        <v>34</v>
      </c>
      <c r="U953" s="17">
        <v>44</v>
      </c>
      <c r="V953" s="17">
        <v>49</v>
      </c>
      <c r="W953" s="17">
        <v>43</v>
      </c>
      <c r="X953" s="17">
        <v>43</v>
      </c>
      <c r="Y953" s="17">
        <v>11</v>
      </c>
      <c r="Z953" s="17">
        <v>7</v>
      </c>
      <c r="AA953" s="17">
        <v>1</v>
      </c>
      <c r="AB953" s="17"/>
      <c r="AC953" s="17"/>
      <c r="AD953" s="17"/>
      <c r="AE953" s="1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  <c r="AV953" s="18"/>
      <c r="AW953" s="18"/>
      <c r="AX953" s="18"/>
      <c r="AY953" s="18"/>
      <c r="AZ953" s="18"/>
      <c r="BA953" s="18"/>
      <c r="BB953" s="18"/>
      <c r="BC953" s="18"/>
      <c r="BD953" s="10"/>
      <c r="BE953" s="10"/>
      <c r="BF953" s="10"/>
    </row>
    <row r="954" spans="1:58" s="29" customFormat="1" x14ac:dyDescent="0.25">
      <c r="A954" s="6" t="s">
        <v>68</v>
      </c>
      <c r="B954" s="38">
        <f t="shared" ref="B954:AA954" si="168">SUM(B951:B953)</f>
        <v>353</v>
      </c>
      <c r="C954" s="38">
        <f t="shared" si="168"/>
        <v>357</v>
      </c>
      <c r="D954" s="36">
        <f t="shared" si="168"/>
        <v>339</v>
      </c>
      <c r="E954" s="38">
        <f t="shared" si="168"/>
        <v>327</v>
      </c>
      <c r="F954" s="38">
        <f t="shared" si="168"/>
        <v>334</v>
      </c>
      <c r="G954" s="38">
        <f t="shared" si="168"/>
        <v>281</v>
      </c>
      <c r="H954" s="38">
        <f t="shared" si="168"/>
        <v>320</v>
      </c>
      <c r="I954" s="38">
        <f t="shared" si="168"/>
        <v>319</v>
      </c>
      <c r="J954" s="36">
        <f t="shared" si="168"/>
        <v>245</v>
      </c>
      <c r="K954" s="38">
        <f t="shared" si="168"/>
        <v>248</v>
      </c>
      <c r="L954" s="38">
        <f t="shared" si="168"/>
        <v>238</v>
      </c>
      <c r="M954" s="38">
        <f t="shared" si="168"/>
        <v>244</v>
      </c>
      <c r="N954" s="38">
        <f t="shared" si="168"/>
        <v>234</v>
      </c>
      <c r="O954" s="38">
        <f t="shared" si="168"/>
        <v>219</v>
      </c>
      <c r="P954" s="36">
        <f t="shared" si="168"/>
        <v>204</v>
      </c>
      <c r="Q954" s="38">
        <f t="shared" si="168"/>
        <v>167</v>
      </c>
      <c r="R954" s="38">
        <f t="shared" si="168"/>
        <v>118</v>
      </c>
      <c r="S954" s="36">
        <f t="shared" si="168"/>
        <v>133</v>
      </c>
      <c r="T954" s="38">
        <f t="shared" si="168"/>
        <v>132</v>
      </c>
      <c r="U954" s="38">
        <f t="shared" si="168"/>
        <v>130</v>
      </c>
      <c r="V954" s="38">
        <f t="shared" si="168"/>
        <v>102</v>
      </c>
      <c r="W954" s="36">
        <f t="shared" si="168"/>
        <v>68</v>
      </c>
      <c r="X954" s="38">
        <f t="shared" si="168"/>
        <v>57</v>
      </c>
      <c r="Y954" s="38">
        <f t="shared" si="168"/>
        <v>20</v>
      </c>
      <c r="Z954" s="38">
        <f t="shared" si="168"/>
        <v>11</v>
      </c>
      <c r="AA954" s="38">
        <f t="shared" si="168"/>
        <v>5</v>
      </c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68"/>
      <c r="BE954" s="68"/>
      <c r="BF954" s="68"/>
    </row>
    <row r="955" spans="1:58" s="26" customFormat="1" x14ac:dyDescent="0.25">
      <c r="A955" s="29" t="s">
        <v>194</v>
      </c>
      <c r="B955" s="12"/>
      <c r="C955" s="12"/>
      <c r="D955" s="33"/>
      <c r="E955" s="12"/>
      <c r="F955" s="12"/>
      <c r="G955" s="12"/>
      <c r="H955" s="12"/>
      <c r="I955" s="12"/>
      <c r="J955" s="33"/>
      <c r="K955" s="12"/>
      <c r="L955" s="12"/>
      <c r="M955" s="12"/>
      <c r="N955" s="12"/>
      <c r="O955" s="12"/>
      <c r="P955" s="33"/>
      <c r="Q955" s="12"/>
      <c r="R955" s="12"/>
      <c r="S955" s="33"/>
      <c r="T955" s="12"/>
      <c r="U955" s="12"/>
      <c r="V955" s="12"/>
      <c r="W955" s="33"/>
      <c r="X955" s="12"/>
      <c r="Y955" s="12"/>
      <c r="Z955" s="12"/>
      <c r="AA955" s="12"/>
      <c r="AB955" s="12"/>
      <c r="AC955" s="12"/>
      <c r="AD955" s="12"/>
      <c r="AE955" s="12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0"/>
      <c r="BE955" s="10"/>
      <c r="BF955" s="10"/>
    </row>
    <row r="956" spans="1:58" s="26" customFormat="1" x14ac:dyDescent="0.25">
      <c r="A956" s="1" t="s">
        <v>67</v>
      </c>
      <c r="B956" s="10">
        <v>2</v>
      </c>
      <c r="C956" s="10"/>
      <c r="D956" s="10"/>
      <c r="E956" s="10"/>
      <c r="F956" s="10"/>
      <c r="G956" s="10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</row>
    <row r="957" spans="1:58" s="26" customFormat="1" x14ac:dyDescent="0.25">
      <c r="A957" s="1" t="s">
        <v>64</v>
      </c>
      <c r="B957" s="10"/>
      <c r="C957" s="10"/>
      <c r="D957" s="10"/>
      <c r="E957" s="10"/>
      <c r="F957" s="10"/>
      <c r="G957" s="10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</row>
    <row r="958" spans="1:58" s="26" customFormat="1" x14ac:dyDescent="0.25">
      <c r="A958" s="1" t="s">
        <v>60</v>
      </c>
      <c r="B958" s="10"/>
      <c r="C958" s="10"/>
      <c r="D958" s="10"/>
      <c r="E958" s="10"/>
      <c r="F958" s="10"/>
      <c r="G958" s="10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</row>
    <row r="959" spans="1:58" s="29" customFormat="1" x14ac:dyDescent="0.25">
      <c r="A959" s="6" t="s">
        <v>68</v>
      </c>
      <c r="B959" s="38">
        <f>SUM(B956:B958)</f>
        <v>2</v>
      </c>
      <c r="C959" s="38"/>
      <c r="D959" s="36"/>
      <c r="E959" s="38"/>
      <c r="F959" s="38"/>
      <c r="G959" s="38"/>
      <c r="H959" s="38"/>
      <c r="I959" s="38"/>
      <c r="J959" s="36"/>
      <c r="K959" s="38"/>
      <c r="L959" s="38"/>
      <c r="M959" s="38"/>
      <c r="N959" s="38"/>
      <c r="O959" s="38"/>
      <c r="P959" s="36"/>
      <c r="Q959" s="38"/>
      <c r="R959" s="38"/>
      <c r="S959" s="36"/>
      <c r="T959" s="38"/>
      <c r="U959" s="38"/>
      <c r="V959" s="38"/>
      <c r="W959" s="36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68"/>
      <c r="BE959" s="68"/>
      <c r="BF959" s="68"/>
    </row>
    <row r="960" spans="1:58" s="26" customFormat="1" x14ac:dyDescent="0.25">
      <c r="A960" s="29" t="s">
        <v>195</v>
      </c>
      <c r="B960" s="16"/>
      <c r="C960" s="16"/>
      <c r="D960" s="34"/>
      <c r="E960" s="16"/>
      <c r="F960" s="16"/>
      <c r="G960" s="16"/>
      <c r="H960" s="16"/>
      <c r="I960" s="16"/>
      <c r="J960" s="34"/>
      <c r="K960" s="16"/>
      <c r="L960" s="16"/>
      <c r="M960" s="16"/>
      <c r="N960" s="16"/>
      <c r="O960" s="16"/>
      <c r="P960" s="34"/>
      <c r="Q960" s="16"/>
      <c r="R960" s="16"/>
      <c r="S960" s="34"/>
      <c r="T960" s="16"/>
      <c r="U960" s="16"/>
      <c r="V960" s="16"/>
      <c r="W960" s="34"/>
      <c r="X960" s="16"/>
      <c r="Y960" s="17"/>
      <c r="Z960" s="17"/>
      <c r="AA960" s="17"/>
      <c r="AB960" s="17"/>
      <c r="AC960" s="17"/>
      <c r="AD960" s="17"/>
      <c r="AE960" s="17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  <c r="AV960" s="18"/>
      <c r="AW960" s="18"/>
      <c r="AX960" s="18"/>
      <c r="AY960" s="18"/>
      <c r="AZ960" s="18"/>
      <c r="BA960" s="18"/>
      <c r="BB960" s="18"/>
      <c r="BC960" s="18"/>
      <c r="BD960" s="10"/>
      <c r="BE960" s="10"/>
      <c r="BF960" s="10"/>
    </row>
    <row r="961" spans="1:58" s="26" customFormat="1" x14ac:dyDescent="0.25">
      <c r="A961" s="1" t="s">
        <v>67</v>
      </c>
      <c r="B961" s="10">
        <v>10</v>
      </c>
      <c r="C961" s="10">
        <v>11</v>
      </c>
      <c r="D961" s="10">
        <v>11</v>
      </c>
      <c r="E961" s="10">
        <v>11</v>
      </c>
      <c r="F961" s="10">
        <v>11</v>
      </c>
      <c r="G961" s="10">
        <v>11</v>
      </c>
      <c r="H961" s="10"/>
      <c r="I961" s="10"/>
      <c r="J961" s="10"/>
      <c r="K961" s="10"/>
      <c r="L961" s="10"/>
      <c r="M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</row>
    <row r="962" spans="1:58" s="26" customFormat="1" x14ac:dyDescent="0.25">
      <c r="A962" s="1" t="s">
        <v>64</v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</row>
    <row r="963" spans="1:58" s="26" customFormat="1" x14ac:dyDescent="0.25">
      <c r="A963" s="1" t="s">
        <v>60</v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</row>
    <row r="964" spans="1:58" s="29" customFormat="1" x14ac:dyDescent="0.25">
      <c r="A964" s="6" t="s">
        <v>68</v>
      </c>
      <c r="B964" s="38">
        <f t="shared" ref="B964:G964" si="169">SUM(B961:B963)</f>
        <v>10</v>
      </c>
      <c r="C964" s="38">
        <f t="shared" si="169"/>
        <v>11</v>
      </c>
      <c r="D964" s="36">
        <f t="shared" si="169"/>
        <v>11</v>
      </c>
      <c r="E964" s="38">
        <f t="shared" si="169"/>
        <v>11</v>
      </c>
      <c r="F964" s="38">
        <f t="shared" si="169"/>
        <v>11</v>
      </c>
      <c r="G964" s="38">
        <f t="shared" si="169"/>
        <v>11</v>
      </c>
      <c r="H964" s="38"/>
      <c r="I964" s="38"/>
      <c r="J964" s="36"/>
      <c r="K964" s="38"/>
      <c r="L964" s="38"/>
      <c r="M964" s="38"/>
      <c r="N964" s="38"/>
      <c r="O964" s="38"/>
      <c r="P964" s="36"/>
      <c r="Q964" s="38"/>
      <c r="R964" s="38"/>
      <c r="S964" s="36"/>
      <c r="T964" s="38"/>
      <c r="U964" s="38"/>
      <c r="V964" s="38"/>
      <c r="W964" s="36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68"/>
      <c r="BE964" s="68"/>
      <c r="BF964" s="68"/>
    </row>
    <row r="965" spans="1:58" s="26" customFormat="1" x14ac:dyDescent="0.25">
      <c r="A965" s="29" t="s">
        <v>196</v>
      </c>
      <c r="H965" s="10"/>
      <c r="I965" s="10"/>
      <c r="J965" s="10"/>
      <c r="K965" s="10"/>
      <c r="L965" s="10"/>
      <c r="M965" s="10"/>
      <c r="Q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</row>
    <row r="966" spans="1:58" s="26" customFormat="1" x14ac:dyDescent="0.25">
      <c r="A966" s="1" t="s">
        <v>67</v>
      </c>
      <c r="B966" s="10">
        <v>155</v>
      </c>
      <c r="C966" s="10">
        <v>145</v>
      </c>
      <c r="D966" s="10">
        <v>126</v>
      </c>
      <c r="E966" s="10">
        <v>29</v>
      </c>
      <c r="F966" s="10">
        <v>24</v>
      </c>
      <c r="G966" s="10">
        <v>2</v>
      </c>
      <c r="H966" s="10"/>
      <c r="I966" s="10"/>
      <c r="J966" s="10"/>
      <c r="K966" s="10"/>
      <c r="L966" s="10"/>
      <c r="M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</row>
    <row r="967" spans="1:58" s="26" customFormat="1" x14ac:dyDescent="0.25">
      <c r="A967" s="1" t="s">
        <v>64</v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</row>
    <row r="968" spans="1:58" s="26" customFormat="1" x14ac:dyDescent="0.25">
      <c r="A968" s="1" t="s">
        <v>60</v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</row>
    <row r="969" spans="1:58" s="29" customFormat="1" x14ac:dyDescent="0.25">
      <c r="A969" s="6" t="s">
        <v>68</v>
      </c>
      <c r="B969" s="38">
        <f t="shared" ref="B969:G969" si="170">SUM(B966:B968)</f>
        <v>155</v>
      </c>
      <c r="C969" s="38">
        <f t="shared" si="170"/>
        <v>145</v>
      </c>
      <c r="D969" s="36">
        <f t="shared" si="170"/>
        <v>126</v>
      </c>
      <c r="E969" s="38">
        <f t="shared" si="170"/>
        <v>29</v>
      </c>
      <c r="F969" s="38">
        <f t="shared" si="170"/>
        <v>24</v>
      </c>
      <c r="G969" s="38">
        <f t="shared" si="170"/>
        <v>2</v>
      </c>
      <c r="H969" s="38"/>
      <c r="I969" s="38"/>
      <c r="J969" s="36"/>
      <c r="K969" s="38"/>
      <c r="L969" s="38"/>
      <c r="M969" s="38"/>
      <c r="N969" s="38"/>
      <c r="O969" s="38"/>
      <c r="P969" s="36"/>
      <c r="Q969" s="38"/>
      <c r="R969" s="38"/>
      <c r="S969" s="36"/>
      <c r="T969" s="38"/>
      <c r="U969" s="38"/>
      <c r="V969" s="38"/>
      <c r="W969" s="36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68"/>
      <c r="BE969" s="68"/>
      <c r="BF969" s="68"/>
    </row>
    <row r="970" spans="1:58" s="26" customFormat="1" x14ac:dyDescent="0.25">
      <c r="A970" s="29" t="s">
        <v>197</v>
      </c>
      <c r="B970" s="16"/>
      <c r="C970" s="16"/>
      <c r="D970" s="34"/>
      <c r="E970" s="16"/>
      <c r="F970" s="16"/>
      <c r="G970" s="16"/>
      <c r="H970" s="16"/>
      <c r="I970" s="16"/>
      <c r="J970" s="34"/>
      <c r="K970" s="16"/>
      <c r="L970" s="16"/>
      <c r="M970" s="16"/>
      <c r="N970" s="16"/>
      <c r="O970" s="16"/>
      <c r="P970" s="34"/>
      <c r="Q970" s="16"/>
      <c r="R970" s="16"/>
      <c r="S970" s="34"/>
      <c r="T970" s="16"/>
      <c r="U970" s="16"/>
      <c r="V970" s="16"/>
      <c r="W970" s="34"/>
      <c r="X970" s="16"/>
      <c r="Y970" s="16"/>
      <c r="Z970" s="16"/>
      <c r="AA970" s="16"/>
      <c r="AB970" s="16"/>
      <c r="AC970" s="16"/>
      <c r="AD970" s="16"/>
      <c r="AE970" s="16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  <c r="AV970" s="18"/>
      <c r="AW970" s="18"/>
      <c r="AX970" s="18"/>
      <c r="AY970" s="18"/>
      <c r="AZ970" s="18"/>
      <c r="BA970" s="18"/>
      <c r="BB970" s="18"/>
      <c r="BC970" s="18"/>
      <c r="BD970" s="10"/>
      <c r="BE970" s="10"/>
      <c r="BF970" s="10"/>
    </row>
    <row r="971" spans="1:58" s="26" customFormat="1" x14ac:dyDescent="0.25">
      <c r="A971" s="1" t="s">
        <v>67</v>
      </c>
      <c r="B971" s="10">
        <v>39</v>
      </c>
      <c r="C971" s="10">
        <v>50</v>
      </c>
      <c r="D971" s="10">
        <v>62</v>
      </c>
      <c r="E971" s="10">
        <v>67</v>
      </c>
      <c r="F971" s="10">
        <v>66</v>
      </c>
      <c r="G971" s="10">
        <v>63</v>
      </c>
      <c r="H971" s="10">
        <v>67</v>
      </c>
      <c r="I971" s="10">
        <v>66</v>
      </c>
      <c r="J971" s="10">
        <v>64</v>
      </c>
      <c r="K971" s="10">
        <v>65</v>
      </c>
      <c r="L971" s="10">
        <v>14</v>
      </c>
      <c r="M971" s="10">
        <v>12</v>
      </c>
      <c r="N971" s="26">
        <v>54</v>
      </c>
      <c r="O971" s="26">
        <v>34</v>
      </c>
      <c r="P971" s="26">
        <v>44</v>
      </c>
      <c r="Q971" s="10">
        <v>43</v>
      </c>
      <c r="R971" s="10">
        <v>32</v>
      </c>
      <c r="S971" s="10">
        <v>37</v>
      </c>
      <c r="T971" s="10">
        <v>40</v>
      </c>
      <c r="U971" s="10">
        <v>40</v>
      </c>
      <c r="V971" s="10">
        <v>30</v>
      </c>
      <c r="W971" s="10">
        <v>13</v>
      </c>
      <c r="X971" s="10">
        <v>9</v>
      </c>
      <c r="Y971" s="10">
        <v>4</v>
      </c>
      <c r="Z971" s="10">
        <v>4</v>
      </c>
      <c r="AA971" s="10">
        <v>2</v>
      </c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</row>
    <row r="972" spans="1:58" x14ac:dyDescent="0.25">
      <c r="A972" s="1" t="s">
        <v>64</v>
      </c>
    </row>
    <row r="973" spans="1:58" s="26" customFormat="1" x14ac:dyDescent="0.25">
      <c r="A973" s="1" t="s">
        <v>60</v>
      </c>
      <c r="B973" s="19"/>
      <c r="C973" s="19"/>
      <c r="D973" s="28"/>
      <c r="E973" s="19"/>
      <c r="F973" s="19"/>
      <c r="G973" s="19"/>
      <c r="H973" s="18"/>
      <c r="I973" s="17"/>
      <c r="J973" s="17"/>
      <c r="K973" s="17"/>
      <c r="L973" s="17">
        <v>47</v>
      </c>
      <c r="M973" s="17">
        <v>49</v>
      </c>
      <c r="N973" s="28">
        <v>10</v>
      </c>
      <c r="O973" s="28">
        <v>57</v>
      </c>
      <c r="P973" s="28">
        <v>137</v>
      </c>
      <c r="Q973" s="17">
        <v>154</v>
      </c>
      <c r="R973" s="17">
        <v>154</v>
      </c>
      <c r="S973" s="17">
        <v>153</v>
      </c>
      <c r="T973" s="17">
        <v>106</v>
      </c>
      <c r="U973" s="17">
        <v>76</v>
      </c>
      <c r="V973" s="17">
        <v>63</v>
      </c>
      <c r="W973" s="17">
        <v>23</v>
      </c>
      <c r="X973" s="17">
        <v>17</v>
      </c>
      <c r="Y973" s="17">
        <v>13</v>
      </c>
      <c r="Z973" s="17">
        <v>13</v>
      </c>
      <c r="AA973" s="17">
        <v>1</v>
      </c>
      <c r="AB973" s="17"/>
      <c r="AC973" s="17"/>
      <c r="AD973" s="17"/>
      <c r="AE973" s="17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  <c r="AV973" s="18"/>
      <c r="AW973" s="18"/>
      <c r="AX973" s="18"/>
      <c r="AY973" s="18"/>
      <c r="AZ973" s="18"/>
      <c r="BA973" s="18"/>
      <c r="BB973" s="18"/>
      <c r="BC973" s="18"/>
      <c r="BD973" s="10"/>
      <c r="BE973" s="10"/>
      <c r="BF973" s="10"/>
    </row>
    <row r="974" spans="1:58" s="29" customFormat="1" x14ac:dyDescent="0.25">
      <c r="A974" s="6" t="s">
        <v>68</v>
      </c>
      <c r="B974" s="38">
        <f t="shared" ref="B974:AA974" si="171">SUM(B971:B973)</f>
        <v>39</v>
      </c>
      <c r="C974" s="38">
        <f t="shared" si="171"/>
        <v>50</v>
      </c>
      <c r="D974" s="36">
        <f t="shared" si="171"/>
        <v>62</v>
      </c>
      <c r="E974" s="38">
        <f t="shared" si="171"/>
        <v>67</v>
      </c>
      <c r="F974" s="38">
        <f t="shared" si="171"/>
        <v>66</v>
      </c>
      <c r="G974" s="38">
        <f t="shared" si="171"/>
        <v>63</v>
      </c>
      <c r="H974" s="38">
        <f t="shared" si="171"/>
        <v>67</v>
      </c>
      <c r="I974" s="38">
        <f t="shared" si="171"/>
        <v>66</v>
      </c>
      <c r="J974" s="36">
        <f t="shared" si="171"/>
        <v>64</v>
      </c>
      <c r="K974" s="38">
        <f t="shared" si="171"/>
        <v>65</v>
      </c>
      <c r="L974" s="38">
        <f t="shared" si="171"/>
        <v>61</v>
      </c>
      <c r="M974" s="38">
        <f t="shared" si="171"/>
        <v>61</v>
      </c>
      <c r="N974" s="38">
        <f t="shared" si="171"/>
        <v>64</v>
      </c>
      <c r="O974" s="38">
        <f t="shared" si="171"/>
        <v>91</v>
      </c>
      <c r="P974" s="36">
        <f t="shared" si="171"/>
        <v>181</v>
      </c>
      <c r="Q974" s="38">
        <f t="shared" si="171"/>
        <v>197</v>
      </c>
      <c r="R974" s="38">
        <f t="shared" si="171"/>
        <v>186</v>
      </c>
      <c r="S974" s="36">
        <f t="shared" si="171"/>
        <v>190</v>
      </c>
      <c r="T974" s="38">
        <f t="shared" si="171"/>
        <v>146</v>
      </c>
      <c r="U974" s="38">
        <f t="shared" si="171"/>
        <v>116</v>
      </c>
      <c r="V974" s="38">
        <f t="shared" si="171"/>
        <v>93</v>
      </c>
      <c r="W974" s="36">
        <f t="shared" si="171"/>
        <v>36</v>
      </c>
      <c r="X974" s="38">
        <f t="shared" si="171"/>
        <v>26</v>
      </c>
      <c r="Y974" s="38">
        <f t="shared" si="171"/>
        <v>17</v>
      </c>
      <c r="Z974" s="38">
        <f t="shared" si="171"/>
        <v>17</v>
      </c>
      <c r="AA974" s="38">
        <f t="shared" si="171"/>
        <v>3</v>
      </c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68"/>
      <c r="BE974" s="68"/>
      <c r="BF974" s="68"/>
    </row>
    <row r="975" spans="1:58" s="26" customFormat="1" x14ac:dyDescent="0.25">
      <c r="A975" s="29" t="s">
        <v>198</v>
      </c>
      <c r="B975" s="19"/>
      <c r="C975" s="19"/>
      <c r="D975" s="28"/>
      <c r="E975" s="19"/>
      <c r="F975" s="19"/>
      <c r="G975" s="19"/>
      <c r="H975" s="18"/>
      <c r="I975" s="17"/>
      <c r="J975" s="17"/>
      <c r="K975" s="17"/>
      <c r="L975" s="17"/>
      <c r="M975" s="17"/>
      <c r="N975" s="28"/>
      <c r="O975" s="28"/>
      <c r="P975" s="28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  <c r="AV975" s="18"/>
      <c r="AW975" s="18"/>
      <c r="AX975" s="18"/>
      <c r="AY975" s="18"/>
      <c r="AZ975" s="18"/>
      <c r="BA975" s="18"/>
      <c r="BB975" s="18"/>
      <c r="BC975" s="18"/>
      <c r="BD975" s="10"/>
      <c r="BE975" s="10"/>
      <c r="BF975" s="10"/>
    </row>
    <row r="976" spans="1:58" s="26" customFormat="1" x14ac:dyDescent="0.25">
      <c r="A976" s="1" t="s">
        <v>67</v>
      </c>
      <c r="B976" s="10"/>
      <c r="C976" s="10"/>
      <c r="D976" s="10"/>
      <c r="E976" s="10"/>
      <c r="F976" s="10"/>
      <c r="G976" s="10"/>
      <c r="H976" s="10">
        <v>1</v>
      </c>
      <c r="I976" s="10">
        <v>1</v>
      </c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</row>
    <row r="977" spans="1:58" s="26" customFormat="1" x14ac:dyDescent="0.25">
      <c r="A977" s="1" t="s">
        <v>64</v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</row>
    <row r="978" spans="1:58" s="26" customFormat="1" x14ac:dyDescent="0.25">
      <c r="A978" s="1" t="s">
        <v>60</v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</row>
    <row r="979" spans="1:58" s="29" customFormat="1" x14ac:dyDescent="0.25">
      <c r="A979" s="6" t="s">
        <v>68</v>
      </c>
      <c r="B979" s="38"/>
      <c r="C979" s="38"/>
      <c r="D979" s="36"/>
      <c r="E979" s="38"/>
      <c r="F979" s="38"/>
      <c r="G979" s="38"/>
      <c r="H979" s="38">
        <f>SUM(H976:H978)</f>
        <v>1</v>
      </c>
      <c r="I979" s="38">
        <f>SUM(I976:I978)</f>
        <v>1</v>
      </c>
      <c r="J979" s="36"/>
      <c r="K979" s="38"/>
      <c r="L979" s="38"/>
      <c r="M979" s="38"/>
      <c r="N979" s="38"/>
      <c r="O979" s="38"/>
      <c r="P979" s="36"/>
      <c r="Q979" s="38"/>
      <c r="R979" s="38"/>
      <c r="S979" s="36"/>
      <c r="T979" s="38"/>
      <c r="U979" s="38"/>
      <c r="V979" s="38"/>
      <c r="W979" s="36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68"/>
      <c r="BE979" s="68"/>
      <c r="BF979" s="68"/>
    </row>
    <row r="980" spans="1:58" s="26" customFormat="1" x14ac:dyDescent="0.25">
      <c r="A980" s="29" t="s">
        <v>199</v>
      </c>
      <c r="B980" s="10"/>
      <c r="C980" s="10"/>
      <c r="D980" s="10"/>
      <c r="E980" s="10"/>
      <c r="F980" s="10"/>
      <c r="G980" s="10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</row>
    <row r="981" spans="1:58" s="26" customFormat="1" x14ac:dyDescent="0.25">
      <c r="A981" s="1" t="s">
        <v>67</v>
      </c>
      <c r="B981" s="10">
        <v>15</v>
      </c>
      <c r="C981" s="10">
        <v>15</v>
      </c>
      <c r="D981" s="10">
        <v>14</v>
      </c>
      <c r="E981" s="10">
        <v>26</v>
      </c>
      <c r="F981" s="10">
        <v>26</v>
      </c>
      <c r="G981" s="10">
        <v>26</v>
      </c>
      <c r="H981" s="10">
        <v>26</v>
      </c>
      <c r="I981" s="10">
        <v>26</v>
      </c>
      <c r="J981" s="10">
        <v>24</v>
      </c>
      <c r="K981" s="10">
        <v>24</v>
      </c>
      <c r="L981" s="10">
        <v>24</v>
      </c>
      <c r="M981" s="10">
        <v>21</v>
      </c>
      <c r="N981" s="10">
        <v>20</v>
      </c>
      <c r="O981" s="10">
        <v>19</v>
      </c>
      <c r="P981" s="10">
        <v>17</v>
      </c>
      <c r="Q981" s="10">
        <v>17</v>
      </c>
      <c r="R981" s="10">
        <v>16</v>
      </c>
      <c r="S981" s="10">
        <v>14</v>
      </c>
      <c r="T981" s="10">
        <v>13</v>
      </c>
      <c r="U981" s="10">
        <v>6</v>
      </c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</row>
    <row r="982" spans="1:58" s="26" customFormat="1" x14ac:dyDescent="0.25">
      <c r="A982" s="1" t="s">
        <v>64</v>
      </c>
      <c r="B982" s="13"/>
      <c r="C982" s="13"/>
      <c r="D982" s="15"/>
      <c r="E982" s="13"/>
      <c r="F982" s="13"/>
      <c r="G982" s="13"/>
      <c r="H982" s="14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15"/>
      <c r="U982" s="15">
        <v>1</v>
      </c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0"/>
      <c r="BE982" s="10"/>
      <c r="BF982" s="10"/>
    </row>
    <row r="983" spans="1:58" s="26" customFormat="1" x14ac:dyDescent="0.25">
      <c r="A983" s="1" t="s">
        <v>60</v>
      </c>
      <c r="B983" s="13"/>
      <c r="C983" s="13"/>
      <c r="D983" s="15"/>
      <c r="E983" s="13"/>
      <c r="F983" s="13"/>
      <c r="G983" s="13"/>
      <c r="H983" s="14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0"/>
      <c r="BE983" s="10"/>
      <c r="BF983" s="10"/>
    </row>
    <row r="984" spans="1:58" s="29" customFormat="1" x14ac:dyDescent="0.25">
      <c r="A984" s="6" t="s">
        <v>68</v>
      </c>
      <c r="B984" s="38">
        <f t="shared" ref="B984:U984" si="172">SUM(B981:B983)</f>
        <v>15</v>
      </c>
      <c r="C984" s="38">
        <f t="shared" si="172"/>
        <v>15</v>
      </c>
      <c r="D984" s="36">
        <f t="shared" si="172"/>
        <v>14</v>
      </c>
      <c r="E984" s="38">
        <f t="shared" si="172"/>
        <v>26</v>
      </c>
      <c r="F984" s="38">
        <f t="shared" si="172"/>
        <v>26</v>
      </c>
      <c r="G984" s="38">
        <f t="shared" si="172"/>
        <v>26</v>
      </c>
      <c r="H984" s="38">
        <f t="shared" si="172"/>
        <v>26</v>
      </c>
      <c r="I984" s="38">
        <f t="shared" si="172"/>
        <v>26</v>
      </c>
      <c r="J984" s="36">
        <f t="shared" si="172"/>
        <v>24</v>
      </c>
      <c r="K984" s="38">
        <f t="shared" si="172"/>
        <v>24</v>
      </c>
      <c r="L984" s="38">
        <f t="shared" si="172"/>
        <v>24</v>
      </c>
      <c r="M984" s="38">
        <f t="shared" si="172"/>
        <v>21</v>
      </c>
      <c r="N984" s="38">
        <f t="shared" si="172"/>
        <v>20</v>
      </c>
      <c r="O984" s="38">
        <f t="shared" si="172"/>
        <v>19</v>
      </c>
      <c r="P984" s="36">
        <f t="shared" si="172"/>
        <v>17</v>
      </c>
      <c r="Q984" s="38">
        <f t="shared" si="172"/>
        <v>17</v>
      </c>
      <c r="R984" s="38">
        <f t="shared" si="172"/>
        <v>16</v>
      </c>
      <c r="S984" s="36">
        <f t="shared" si="172"/>
        <v>14</v>
      </c>
      <c r="T984" s="38">
        <f t="shared" si="172"/>
        <v>13</v>
      </c>
      <c r="U984" s="38">
        <f t="shared" si="172"/>
        <v>7</v>
      </c>
      <c r="V984" s="38"/>
      <c r="W984" s="36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68"/>
      <c r="BE984" s="68"/>
      <c r="BF984" s="68"/>
    </row>
    <row r="985" spans="1:58" s="26" customFormat="1" x14ac:dyDescent="0.25">
      <c r="A985" s="29" t="s">
        <v>200</v>
      </c>
      <c r="B985" s="13"/>
      <c r="C985" s="13"/>
      <c r="D985" s="15"/>
      <c r="E985" s="13"/>
      <c r="F985" s="13"/>
      <c r="G985" s="13"/>
      <c r="H985" s="14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0"/>
      <c r="BE985" s="10"/>
      <c r="BF985" s="10"/>
    </row>
    <row r="986" spans="1:58" s="26" customFormat="1" x14ac:dyDescent="0.25">
      <c r="A986" s="1" t="s">
        <v>67</v>
      </c>
      <c r="B986" s="10">
        <v>1</v>
      </c>
      <c r="C986" s="10">
        <v>1</v>
      </c>
      <c r="D986" s="10">
        <v>1</v>
      </c>
      <c r="E986" s="10">
        <v>17</v>
      </c>
      <c r="F986" s="10">
        <v>17</v>
      </c>
      <c r="G986" s="10">
        <v>63</v>
      </c>
      <c r="H986" s="10">
        <v>98</v>
      </c>
      <c r="I986" s="10">
        <v>94</v>
      </c>
      <c r="J986" s="10">
        <v>121</v>
      </c>
      <c r="K986" s="10">
        <v>126</v>
      </c>
      <c r="L986" s="10">
        <v>126</v>
      </c>
      <c r="M986" s="10">
        <v>125</v>
      </c>
      <c r="N986" s="10">
        <v>124</v>
      </c>
      <c r="O986" s="10">
        <v>124</v>
      </c>
      <c r="P986" s="10">
        <v>104</v>
      </c>
      <c r="Q986" s="10">
        <v>89</v>
      </c>
      <c r="R986" s="10">
        <v>91</v>
      </c>
      <c r="S986" s="10">
        <v>52</v>
      </c>
      <c r="T986" s="10">
        <v>52</v>
      </c>
      <c r="U986" s="10">
        <v>50</v>
      </c>
      <c r="V986" s="10">
        <v>49</v>
      </c>
      <c r="W986" s="10">
        <v>43</v>
      </c>
      <c r="X986" s="10">
        <v>93</v>
      </c>
      <c r="Y986" s="10">
        <v>43</v>
      </c>
      <c r="Z986" s="10">
        <v>43</v>
      </c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</row>
    <row r="987" spans="1:58" s="26" customFormat="1" x14ac:dyDescent="0.25">
      <c r="A987" s="1" t="s">
        <v>64</v>
      </c>
      <c r="B987" s="13"/>
      <c r="C987" s="13"/>
      <c r="D987" s="15"/>
      <c r="E987" s="13"/>
      <c r="F987" s="13"/>
      <c r="G987" s="13"/>
      <c r="H987" s="14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15"/>
      <c r="U987" s="15"/>
      <c r="V987" s="15"/>
      <c r="W987" s="15"/>
      <c r="X987" s="15"/>
      <c r="Y987" s="15"/>
      <c r="Z987" s="15">
        <v>1</v>
      </c>
      <c r="AA987" s="15"/>
      <c r="AB987" s="15"/>
      <c r="AC987" s="15"/>
      <c r="AD987" s="15"/>
      <c r="AE987" s="15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0"/>
      <c r="BE987" s="10"/>
      <c r="BF987" s="10"/>
    </row>
    <row r="988" spans="1:58" s="26" customFormat="1" x14ac:dyDescent="0.25">
      <c r="A988" s="1" t="s">
        <v>60</v>
      </c>
      <c r="B988" s="13"/>
      <c r="C988" s="13"/>
      <c r="D988" s="15"/>
      <c r="E988" s="13"/>
      <c r="F988" s="13"/>
      <c r="G988" s="13"/>
      <c r="H988" s="14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0"/>
      <c r="BE988" s="10"/>
      <c r="BF988" s="10"/>
    </row>
    <row r="989" spans="1:58" s="29" customFormat="1" x14ac:dyDescent="0.25">
      <c r="A989" s="6" t="s">
        <v>68</v>
      </c>
      <c r="B989" s="38">
        <f t="shared" ref="B989:Z989" si="173">SUM(B986:B988)</f>
        <v>1</v>
      </c>
      <c r="C989" s="38">
        <f t="shared" si="173"/>
        <v>1</v>
      </c>
      <c r="D989" s="36">
        <f t="shared" si="173"/>
        <v>1</v>
      </c>
      <c r="E989" s="38">
        <f t="shared" si="173"/>
        <v>17</v>
      </c>
      <c r="F989" s="38">
        <f t="shared" si="173"/>
        <v>17</v>
      </c>
      <c r="G989" s="38">
        <f t="shared" si="173"/>
        <v>63</v>
      </c>
      <c r="H989" s="38">
        <f t="shared" si="173"/>
        <v>98</v>
      </c>
      <c r="I989" s="38">
        <f t="shared" si="173"/>
        <v>94</v>
      </c>
      <c r="J989" s="36">
        <f t="shared" si="173"/>
        <v>121</v>
      </c>
      <c r="K989" s="38">
        <f t="shared" si="173"/>
        <v>126</v>
      </c>
      <c r="L989" s="38">
        <f t="shared" si="173"/>
        <v>126</v>
      </c>
      <c r="M989" s="38">
        <f t="shared" si="173"/>
        <v>125</v>
      </c>
      <c r="N989" s="38">
        <f t="shared" si="173"/>
        <v>124</v>
      </c>
      <c r="O989" s="38">
        <f t="shared" si="173"/>
        <v>124</v>
      </c>
      <c r="P989" s="36">
        <f t="shared" si="173"/>
        <v>104</v>
      </c>
      <c r="Q989" s="38">
        <f t="shared" si="173"/>
        <v>89</v>
      </c>
      <c r="R989" s="38">
        <f t="shared" si="173"/>
        <v>91</v>
      </c>
      <c r="S989" s="36">
        <f t="shared" si="173"/>
        <v>52</v>
      </c>
      <c r="T989" s="38">
        <f t="shared" si="173"/>
        <v>52</v>
      </c>
      <c r="U989" s="38">
        <f t="shared" si="173"/>
        <v>50</v>
      </c>
      <c r="V989" s="38">
        <f t="shared" si="173"/>
        <v>49</v>
      </c>
      <c r="W989" s="36">
        <f t="shared" si="173"/>
        <v>43</v>
      </c>
      <c r="X989" s="38">
        <f t="shared" si="173"/>
        <v>93</v>
      </c>
      <c r="Y989" s="38">
        <f t="shared" si="173"/>
        <v>43</v>
      </c>
      <c r="Z989" s="38">
        <f t="shared" si="173"/>
        <v>44</v>
      </c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68"/>
      <c r="BE989" s="68"/>
      <c r="BF989" s="68"/>
    </row>
    <row r="990" spans="1:58" s="26" customFormat="1" x14ac:dyDescent="0.25">
      <c r="A990" s="29" t="s">
        <v>201</v>
      </c>
      <c r="B990" s="13"/>
      <c r="C990" s="13"/>
      <c r="D990" s="15"/>
      <c r="E990" s="13"/>
      <c r="F990" s="13"/>
      <c r="G990" s="13"/>
      <c r="H990" s="14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0"/>
      <c r="BE990" s="10"/>
      <c r="BF990" s="10"/>
    </row>
    <row r="991" spans="1:58" s="26" customFormat="1" x14ac:dyDescent="0.25">
      <c r="A991" s="1" t="s">
        <v>67</v>
      </c>
      <c r="B991" s="10">
        <v>86</v>
      </c>
      <c r="C991" s="10">
        <v>157</v>
      </c>
      <c r="D991" s="10">
        <v>274</v>
      </c>
      <c r="E991" s="10">
        <v>565</v>
      </c>
      <c r="F991" s="10">
        <v>683</v>
      </c>
      <c r="G991" s="10">
        <v>805</v>
      </c>
      <c r="H991" s="10">
        <v>809</v>
      </c>
      <c r="I991" s="10">
        <v>627</v>
      </c>
      <c r="J991" s="10">
        <v>249</v>
      </c>
      <c r="K991" s="10">
        <v>103</v>
      </c>
      <c r="L991" s="10">
        <v>75</v>
      </c>
      <c r="M991" s="10">
        <v>16</v>
      </c>
      <c r="N991" s="10">
        <v>62</v>
      </c>
      <c r="O991" s="10">
        <v>131</v>
      </c>
      <c r="P991" s="10">
        <v>3</v>
      </c>
      <c r="Q991" s="10">
        <v>51</v>
      </c>
      <c r="R991" s="10">
        <v>41</v>
      </c>
      <c r="S991" s="10">
        <v>46</v>
      </c>
      <c r="T991" s="10">
        <v>72</v>
      </c>
      <c r="U991" s="10">
        <v>23</v>
      </c>
      <c r="V991" s="10">
        <v>13</v>
      </c>
      <c r="W991" s="10">
        <v>13</v>
      </c>
      <c r="X991" s="10">
        <v>10</v>
      </c>
      <c r="Y991" s="10">
        <v>1</v>
      </c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</row>
    <row r="992" spans="1:58" s="26" customFormat="1" x14ac:dyDescent="0.25">
      <c r="A992" s="1" t="s">
        <v>64</v>
      </c>
      <c r="B992" s="14"/>
      <c r="C992" s="14"/>
      <c r="D992" s="27"/>
      <c r="E992" s="14"/>
      <c r="F992" s="14"/>
      <c r="G992" s="27">
        <v>26</v>
      </c>
      <c r="H992" s="14">
        <v>38</v>
      </c>
      <c r="I992" s="27">
        <v>226</v>
      </c>
      <c r="J992" s="27">
        <v>571</v>
      </c>
      <c r="K992" s="27">
        <v>674</v>
      </c>
      <c r="L992" s="27">
        <v>666</v>
      </c>
      <c r="M992" s="27">
        <v>651</v>
      </c>
      <c r="N992" s="27">
        <v>583</v>
      </c>
      <c r="O992" s="27">
        <v>501</v>
      </c>
      <c r="P992" s="27">
        <v>602</v>
      </c>
      <c r="Q992" s="27">
        <v>529</v>
      </c>
      <c r="R992" s="27">
        <v>367</v>
      </c>
      <c r="S992" s="27">
        <v>319</v>
      </c>
      <c r="T992" s="15">
        <v>269</v>
      </c>
      <c r="U992" s="15">
        <v>190</v>
      </c>
      <c r="V992" s="15">
        <v>120</v>
      </c>
      <c r="W992" s="15">
        <v>34</v>
      </c>
      <c r="X992" s="15">
        <v>12</v>
      </c>
      <c r="Y992" s="15"/>
      <c r="Z992" s="15"/>
      <c r="AA992" s="15"/>
      <c r="AB992" s="15"/>
      <c r="AC992" s="15"/>
      <c r="AD992" s="15"/>
      <c r="AE992" s="15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0"/>
      <c r="BE992" s="10"/>
      <c r="BF992" s="10"/>
    </row>
    <row r="993" spans="1:58" s="26" customFormat="1" x14ac:dyDescent="0.25">
      <c r="A993" s="1" t="s">
        <v>60</v>
      </c>
      <c r="B993" s="19"/>
      <c r="C993" s="19"/>
      <c r="D993" s="28"/>
      <c r="E993" s="19"/>
      <c r="F993" s="19"/>
      <c r="G993" s="19"/>
      <c r="H993" s="18"/>
      <c r="I993" s="17"/>
      <c r="J993" s="17">
        <v>22</v>
      </c>
      <c r="K993" s="17">
        <v>27</v>
      </c>
      <c r="L993" s="17">
        <v>30</v>
      </c>
      <c r="M993" s="17">
        <v>84</v>
      </c>
      <c r="N993" s="17">
        <v>88</v>
      </c>
      <c r="O993" s="17">
        <v>24</v>
      </c>
      <c r="P993" s="17">
        <v>16</v>
      </c>
      <c r="Q993" s="17">
        <v>16</v>
      </c>
      <c r="R993" s="17">
        <v>16</v>
      </c>
      <c r="S993" s="17">
        <v>16</v>
      </c>
      <c r="T993" s="17">
        <v>16</v>
      </c>
      <c r="U993" s="17">
        <v>18</v>
      </c>
      <c r="V993" s="17">
        <v>18</v>
      </c>
      <c r="W993" s="17">
        <v>27</v>
      </c>
      <c r="X993" s="17">
        <v>27</v>
      </c>
      <c r="Y993" s="17">
        <v>27</v>
      </c>
      <c r="Z993" s="17">
        <v>25</v>
      </c>
      <c r="AA993" s="17">
        <v>8</v>
      </c>
      <c r="AB993" s="17"/>
      <c r="AC993" s="17"/>
      <c r="AD993" s="17"/>
      <c r="AE993" s="17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  <c r="AW993" s="18"/>
      <c r="AX993" s="18"/>
      <c r="AY993" s="18"/>
      <c r="AZ993" s="18"/>
      <c r="BA993" s="18"/>
      <c r="BB993" s="18"/>
      <c r="BC993" s="18"/>
      <c r="BD993" s="10"/>
      <c r="BE993" s="10"/>
      <c r="BF993" s="10"/>
    </row>
    <row r="994" spans="1:58" s="29" customFormat="1" x14ac:dyDescent="0.25">
      <c r="A994" s="6" t="s">
        <v>68</v>
      </c>
      <c r="B994" s="38">
        <f t="shared" ref="B994:AA994" si="174">SUM(B991:B993)</f>
        <v>86</v>
      </c>
      <c r="C994" s="38">
        <f t="shared" si="174"/>
        <v>157</v>
      </c>
      <c r="D994" s="36">
        <f t="shared" si="174"/>
        <v>274</v>
      </c>
      <c r="E994" s="38">
        <f t="shared" si="174"/>
        <v>565</v>
      </c>
      <c r="F994" s="38">
        <f t="shared" si="174"/>
        <v>683</v>
      </c>
      <c r="G994" s="38">
        <f t="shared" si="174"/>
        <v>831</v>
      </c>
      <c r="H994" s="38">
        <f t="shared" si="174"/>
        <v>847</v>
      </c>
      <c r="I994" s="38">
        <f t="shared" si="174"/>
        <v>853</v>
      </c>
      <c r="J994" s="36">
        <f t="shared" si="174"/>
        <v>842</v>
      </c>
      <c r="K994" s="38">
        <f t="shared" si="174"/>
        <v>804</v>
      </c>
      <c r="L994" s="38">
        <f t="shared" si="174"/>
        <v>771</v>
      </c>
      <c r="M994" s="38">
        <f t="shared" si="174"/>
        <v>751</v>
      </c>
      <c r="N994" s="38">
        <f t="shared" si="174"/>
        <v>733</v>
      </c>
      <c r="O994" s="38">
        <f t="shared" si="174"/>
        <v>656</v>
      </c>
      <c r="P994" s="36">
        <f t="shared" si="174"/>
        <v>621</v>
      </c>
      <c r="Q994" s="38">
        <f t="shared" si="174"/>
        <v>596</v>
      </c>
      <c r="R994" s="38">
        <f t="shared" si="174"/>
        <v>424</v>
      </c>
      <c r="S994" s="36">
        <f t="shared" si="174"/>
        <v>381</v>
      </c>
      <c r="T994" s="38">
        <f t="shared" si="174"/>
        <v>357</v>
      </c>
      <c r="U994" s="38">
        <f t="shared" si="174"/>
        <v>231</v>
      </c>
      <c r="V994" s="38">
        <f t="shared" si="174"/>
        <v>151</v>
      </c>
      <c r="W994" s="36">
        <f t="shared" si="174"/>
        <v>74</v>
      </c>
      <c r="X994" s="38">
        <f t="shared" si="174"/>
        <v>49</v>
      </c>
      <c r="Y994" s="38">
        <f t="shared" si="174"/>
        <v>28</v>
      </c>
      <c r="Z994" s="38">
        <f t="shared" si="174"/>
        <v>25</v>
      </c>
      <c r="AA994" s="38">
        <f t="shared" si="174"/>
        <v>8</v>
      </c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68"/>
      <c r="BE994" s="68"/>
      <c r="BF994" s="68"/>
    </row>
    <row r="995" spans="1:58" s="26" customFormat="1" x14ac:dyDescent="0.25">
      <c r="A995" s="29" t="s">
        <v>202</v>
      </c>
      <c r="B995" s="10"/>
      <c r="C995" s="10"/>
      <c r="D995" s="10"/>
      <c r="E995" s="10"/>
      <c r="F995" s="10"/>
      <c r="G995" s="10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</row>
    <row r="996" spans="1:58" s="26" customFormat="1" x14ac:dyDescent="0.25">
      <c r="A996" s="1" t="s">
        <v>67</v>
      </c>
      <c r="B996" s="10">
        <v>10</v>
      </c>
      <c r="C996" s="10">
        <v>10</v>
      </c>
      <c r="D996" s="10">
        <v>10</v>
      </c>
      <c r="E996" s="10">
        <v>10</v>
      </c>
      <c r="F996" s="10">
        <v>10</v>
      </c>
      <c r="G996" s="10">
        <v>11</v>
      </c>
      <c r="H996" s="10">
        <v>47</v>
      </c>
      <c r="I996" s="10">
        <v>44</v>
      </c>
      <c r="J996" s="10">
        <v>44</v>
      </c>
      <c r="K996" s="10">
        <v>73</v>
      </c>
      <c r="L996" s="10">
        <v>73</v>
      </c>
      <c r="M996" s="10">
        <v>73</v>
      </c>
      <c r="N996" s="10">
        <v>71</v>
      </c>
      <c r="O996" s="10">
        <v>48</v>
      </c>
      <c r="P996" s="10">
        <v>18</v>
      </c>
      <c r="Q996" s="10">
        <v>18</v>
      </c>
      <c r="R996" s="10">
        <v>14</v>
      </c>
      <c r="S996" s="10">
        <v>15</v>
      </c>
      <c r="T996" s="10">
        <v>20</v>
      </c>
      <c r="U996" s="10">
        <v>14</v>
      </c>
      <c r="V996" s="10">
        <v>9</v>
      </c>
      <c r="W996" s="10">
        <v>4</v>
      </c>
      <c r="X996" s="10">
        <v>3</v>
      </c>
      <c r="Y996" s="10">
        <v>3</v>
      </c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</row>
    <row r="997" spans="1:58" s="26" customFormat="1" x14ac:dyDescent="0.25">
      <c r="A997" s="1" t="s">
        <v>64</v>
      </c>
      <c r="B997" s="13"/>
      <c r="C997" s="13"/>
      <c r="D997" s="15"/>
      <c r="E997" s="13"/>
      <c r="F997" s="13"/>
      <c r="G997" s="13"/>
      <c r="H997" s="14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15"/>
      <c r="U997" s="15"/>
      <c r="V997" s="15"/>
      <c r="W997" s="15">
        <v>2</v>
      </c>
      <c r="X997" s="15">
        <v>3</v>
      </c>
      <c r="Y997" s="15"/>
      <c r="Z997" s="15">
        <v>2</v>
      </c>
      <c r="AA997" s="15"/>
      <c r="AB997" s="15"/>
      <c r="AC997" s="15"/>
      <c r="AD997" s="15"/>
      <c r="AE997" s="15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0"/>
      <c r="BE997" s="10"/>
      <c r="BF997" s="10"/>
    </row>
    <row r="998" spans="1:58" s="26" customFormat="1" x14ac:dyDescent="0.25">
      <c r="A998" s="1" t="s">
        <v>60</v>
      </c>
      <c r="B998" s="19"/>
      <c r="C998" s="19"/>
      <c r="D998" s="28"/>
      <c r="E998" s="19"/>
      <c r="F998" s="19"/>
      <c r="G998" s="19"/>
      <c r="H998" s="18"/>
      <c r="I998" s="17"/>
      <c r="J998" s="17"/>
      <c r="K998" s="17"/>
      <c r="L998" s="17"/>
      <c r="M998" s="17"/>
      <c r="N998" s="17">
        <v>2</v>
      </c>
      <c r="O998" s="17">
        <v>25</v>
      </c>
      <c r="P998" s="17">
        <v>53</v>
      </c>
      <c r="Q998" s="17">
        <v>53</v>
      </c>
      <c r="R998" s="17">
        <v>55</v>
      </c>
      <c r="S998" s="17">
        <v>51</v>
      </c>
      <c r="T998" s="17">
        <v>37</v>
      </c>
      <c r="U998" s="17">
        <v>41</v>
      </c>
      <c r="V998" s="17">
        <v>41</v>
      </c>
      <c r="W998" s="17">
        <v>41</v>
      </c>
      <c r="X998" s="17">
        <v>31</v>
      </c>
      <c r="Y998" s="17">
        <v>5</v>
      </c>
      <c r="Z998" s="17">
        <v>5</v>
      </c>
      <c r="AA998" s="17"/>
      <c r="AB998" s="17"/>
      <c r="AC998" s="17"/>
      <c r="AD998" s="17"/>
      <c r="AE998" s="17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  <c r="AV998" s="18"/>
      <c r="AW998" s="18"/>
      <c r="AX998" s="18"/>
      <c r="AY998" s="18"/>
      <c r="AZ998" s="18"/>
      <c r="BA998" s="18"/>
      <c r="BB998" s="18"/>
      <c r="BC998" s="18"/>
      <c r="BD998" s="10"/>
      <c r="BE998" s="10"/>
      <c r="BF998" s="10"/>
    </row>
    <row r="999" spans="1:58" s="29" customFormat="1" x14ac:dyDescent="0.25">
      <c r="A999" s="6" t="s">
        <v>68</v>
      </c>
      <c r="B999" s="38">
        <f t="shared" ref="B999:Z999" si="175">SUM(B996:B998)</f>
        <v>10</v>
      </c>
      <c r="C999" s="38">
        <f t="shared" si="175"/>
        <v>10</v>
      </c>
      <c r="D999" s="36">
        <f t="shared" si="175"/>
        <v>10</v>
      </c>
      <c r="E999" s="38">
        <f t="shared" si="175"/>
        <v>10</v>
      </c>
      <c r="F999" s="38">
        <f t="shared" si="175"/>
        <v>10</v>
      </c>
      <c r="G999" s="38">
        <f t="shared" si="175"/>
        <v>11</v>
      </c>
      <c r="H999" s="38">
        <f t="shared" si="175"/>
        <v>47</v>
      </c>
      <c r="I999" s="38">
        <f t="shared" si="175"/>
        <v>44</v>
      </c>
      <c r="J999" s="36">
        <f t="shared" si="175"/>
        <v>44</v>
      </c>
      <c r="K999" s="38">
        <f t="shared" si="175"/>
        <v>73</v>
      </c>
      <c r="L999" s="38">
        <f t="shared" si="175"/>
        <v>73</v>
      </c>
      <c r="M999" s="38">
        <f t="shared" si="175"/>
        <v>73</v>
      </c>
      <c r="N999" s="38">
        <f t="shared" si="175"/>
        <v>73</v>
      </c>
      <c r="O999" s="38">
        <f t="shared" si="175"/>
        <v>73</v>
      </c>
      <c r="P999" s="36">
        <f t="shared" si="175"/>
        <v>71</v>
      </c>
      <c r="Q999" s="38">
        <f t="shared" si="175"/>
        <v>71</v>
      </c>
      <c r="R999" s="38">
        <f t="shared" si="175"/>
        <v>69</v>
      </c>
      <c r="S999" s="36">
        <f t="shared" si="175"/>
        <v>66</v>
      </c>
      <c r="T999" s="38">
        <f t="shared" si="175"/>
        <v>57</v>
      </c>
      <c r="U999" s="38">
        <f t="shared" si="175"/>
        <v>55</v>
      </c>
      <c r="V999" s="38">
        <f t="shared" si="175"/>
        <v>50</v>
      </c>
      <c r="W999" s="36">
        <f t="shared" si="175"/>
        <v>47</v>
      </c>
      <c r="X999" s="38">
        <f t="shared" si="175"/>
        <v>37</v>
      </c>
      <c r="Y999" s="38">
        <f t="shared" si="175"/>
        <v>8</v>
      </c>
      <c r="Z999" s="38">
        <f t="shared" si="175"/>
        <v>7</v>
      </c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68"/>
      <c r="BE999" s="68"/>
      <c r="BF999" s="68"/>
    </row>
    <row r="1000" spans="1:58" s="26" customFormat="1" x14ac:dyDescent="0.25">
      <c r="A1000" s="29" t="s">
        <v>203</v>
      </c>
      <c r="B1000" s="19"/>
      <c r="C1000" s="19"/>
      <c r="D1000" s="28"/>
      <c r="E1000" s="19"/>
      <c r="F1000" s="19"/>
      <c r="G1000" s="19"/>
      <c r="H1000" s="18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  <c r="AU1000" s="18"/>
      <c r="AV1000" s="18"/>
      <c r="AW1000" s="18"/>
      <c r="AX1000" s="18"/>
      <c r="AY1000" s="18"/>
      <c r="AZ1000" s="18"/>
      <c r="BA1000" s="18"/>
      <c r="BB1000" s="18"/>
      <c r="BC1000" s="18"/>
      <c r="BD1000" s="10"/>
      <c r="BE1000" s="10"/>
      <c r="BF1000" s="10"/>
    </row>
    <row r="1001" spans="1:58" s="26" customFormat="1" x14ac:dyDescent="0.25">
      <c r="A1001" s="1" t="s">
        <v>67</v>
      </c>
      <c r="B1001" s="10"/>
      <c r="C1001" s="10">
        <v>8</v>
      </c>
      <c r="D1001" s="10">
        <v>10</v>
      </c>
      <c r="E1001" s="10">
        <v>9</v>
      </c>
      <c r="F1001" s="10">
        <v>9</v>
      </c>
      <c r="G1001" s="10">
        <v>8</v>
      </c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>
        <v>2</v>
      </c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A1001" s="10"/>
      <c r="BB1001" s="10"/>
      <c r="BC1001" s="10"/>
      <c r="BD1001" s="10"/>
      <c r="BE1001" s="10"/>
      <c r="BF1001" s="10"/>
    </row>
    <row r="1002" spans="1:58" s="26" customFormat="1" x14ac:dyDescent="0.25">
      <c r="A1002" s="1" t="s">
        <v>64</v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  <c r="AW1002" s="10"/>
      <c r="AX1002" s="10"/>
      <c r="AY1002" s="10"/>
      <c r="AZ1002" s="10"/>
      <c r="BA1002" s="10"/>
      <c r="BB1002" s="10"/>
      <c r="BC1002" s="10"/>
      <c r="BD1002" s="10"/>
      <c r="BE1002" s="10"/>
      <c r="BF1002" s="10"/>
    </row>
    <row r="1003" spans="1:58" s="26" customFormat="1" x14ac:dyDescent="0.25">
      <c r="A1003" s="1" t="s">
        <v>60</v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0"/>
      <c r="BC1003" s="10"/>
      <c r="BD1003" s="10"/>
      <c r="BE1003" s="10"/>
      <c r="BF1003" s="10"/>
    </row>
    <row r="1004" spans="1:58" s="29" customFormat="1" x14ac:dyDescent="0.25">
      <c r="A1004" s="6" t="s">
        <v>68</v>
      </c>
      <c r="B1004" s="38">
        <f t="shared" ref="B1004:G1004" si="176">SUM(B1001:B1003)</f>
        <v>0</v>
      </c>
      <c r="C1004" s="38">
        <f t="shared" si="176"/>
        <v>8</v>
      </c>
      <c r="D1004" s="36">
        <f t="shared" si="176"/>
        <v>10</v>
      </c>
      <c r="E1004" s="38">
        <f t="shared" si="176"/>
        <v>9</v>
      </c>
      <c r="F1004" s="38">
        <f t="shared" si="176"/>
        <v>9</v>
      </c>
      <c r="G1004" s="38">
        <f t="shared" si="176"/>
        <v>8</v>
      </c>
      <c r="H1004" s="38"/>
      <c r="I1004" s="38"/>
      <c r="J1004" s="36"/>
      <c r="K1004" s="38"/>
      <c r="L1004" s="38"/>
      <c r="M1004" s="38"/>
      <c r="N1004" s="38"/>
      <c r="O1004" s="38"/>
      <c r="P1004" s="36"/>
      <c r="Q1004" s="38"/>
      <c r="R1004" s="38"/>
      <c r="S1004" s="36"/>
      <c r="T1004" s="38"/>
      <c r="U1004" s="38"/>
      <c r="V1004" s="38"/>
      <c r="W1004" s="36"/>
      <c r="X1004" s="38"/>
      <c r="Y1004" s="38"/>
      <c r="Z1004" s="38">
        <f>SUM(Z1001:Z1003)</f>
        <v>2</v>
      </c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68"/>
      <c r="BE1004" s="68"/>
      <c r="BF1004" s="68"/>
    </row>
    <row r="1005" spans="1:58" s="26" customFormat="1" x14ac:dyDescent="0.25">
      <c r="A1005" s="29" t="s">
        <v>62</v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A1005" s="10"/>
      <c r="BB1005" s="10"/>
      <c r="BC1005" s="10"/>
      <c r="BD1005" s="10"/>
      <c r="BE1005" s="10"/>
      <c r="BF1005" s="10"/>
    </row>
    <row r="1006" spans="1:58" s="26" customFormat="1" x14ac:dyDescent="0.25">
      <c r="A1006" s="1" t="s">
        <v>67</v>
      </c>
      <c r="B1006" s="10"/>
      <c r="C1006" s="10"/>
      <c r="D1006" s="10"/>
      <c r="E1006" s="10">
        <v>1</v>
      </c>
      <c r="F1006" s="10">
        <v>0</v>
      </c>
      <c r="G1006" s="10">
        <v>7</v>
      </c>
      <c r="H1006" s="10">
        <v>127</v>
      </c>
      <c r="I1006" s="10">
        <v>224</v>
      </c>
      <c r="J1006" s="10">
        <v>269</v>
      </c>
      <c r="K1006" s="10">
        <v>217</v>
      </c>
      <c r="L1006" s="10">
        <v>203</v>
      </c>
      <c r="M1006" s="10">
        <v>200</v>
      </c>
      <c r="N1006" s="10">
        <v>196</v>
      </c>
      <c r="O1006" s="10">
        <v>209</v>
      </c>
      <c r="P1006" s="10">
        <v>177</v>
      </c>
      <c r="Q1006" s="10">
        <v>182</v>
      </c>
      <c r="R1006" s="10">
        <v>188</v>
      </c>
      <c r="S1006" s="10">
        <v>0</v>
      </c>
      <c r="T1006" s="10">
        <v>152</v>
      </c>
      <c r="U1006" s="10">
        <v>131</v>
      </c>
      <c r="V1006" s="10">
        <v>120</v>
      </c>
      <c r="W1006" s="10">
        <v>94</v>
      </c>
      <c r="X1006" s="10">
        <v>35</v>
      </c>
      <c r="Y1006" s="10">
        <v>8</v>
      </c>
      <c r="Z1006" s="10">
        <v>2</v>
      </c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  <c r="AT1006" s="10"/>
      <c r="AU1006" s="10"/>
      <c r="AV1006" s="10"/>
      <c r="AW1006" s="10"/>
      <c r="AX1006" s="10"/>
      <c r="AY1006" s="10"/>
      <c r="AZ1006" s="10"/>
      <c r="BA1006" s="10"/>
      <c r="BB1006" s="10"/>
      <c r="BC1006" s="10"/>
      <c r="BD1006" s="10"/>
      <c r="BE1006" s="10"/>
      <c r="BF1006" s="10"/>
    </row>
    <row r="1007" spans="1:58" s="26" customFormat="1" x14ac:dyDescent="0.25">
      <c r="A1007" s="1" t="s">
        <v>64</v>
      </c>
      <c r="B1007" s="12"/>
      <c r="C1007" s="12"/>
      <c r="D1007" s="33"/>
      <c r="E1007" s="12"/>
      <c r="F1007" s="12"/>
      <c r="G1007" s="12"/>
      <c r="H1007" s="12"/>
      <c r="I1007" s="12"/>
      <c r="J1007" s="33"/>
      <c r="K1007" s="27">
        <v>47</v>
      </c>
      <c r="L1007" s="27">
        <v>47</v>
      </c>
      <c r="M1007" s="27">
        <v>47</v>
      </c>
      <c r="N1007" s="27">
        <v>44</v>
      </c>
      <c r="O1007" s="27">
        <v>26</v>
      </c>
      <c r="P1007" s="27">
        <v>41</v>
      </c>
      <c r="Q1007" s="27">
        <v>23</v>
      </c>
      <c r="R1007" s="27"/>
      <c r="S1007" s="27"/>
      <c r="T1007" s="15"/>
      <c r="U1007" s="15"/>
      <c r="V1007" s="15"/>
      <c r="W1007" s="15"/>
      <c r="X1007" s="15">
        <v>22</v>
      </c>
      <c r="Y1007" s="15">
        <v>70</v>
      </c>
      <c r="Z1007" s="15">
        <v>72</v>
      </c>
      <c r="AA1007" s="15">
        <v>64</v>
      </c>
      <c r="AB1007" s="15">
        <v>64</v>
      </c>
      <c r="AC1007" s="15">
        <v>64</v>
      </c>
      <c r="AD1007" s="15">
        <v>63</v>
      </c>
      <c r="AE1007" s="15">
        <v>63</v>
      </c>
      <c r="AF1007" s="14">
        <v>54</v>
      </c>
      <c r="AG1007" s="14">
        <v>36</v>
      </c>
      <c r="AH1007" s="14">
        <v>4</v>
      </c>
      <c r="AI1007" s="14">
        <v>4</v>
      </c>
      <c r="AJ1007" s="14">
        <v>4</v>
      </c>
      <c r="AK1007" s="14">
        <v>4</v>
      </c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0"/>
      <c r="BE1007" s="10"/>
      <c r="BF1007" s="10"/>
    </row>
    <row r="1008" spans="1:58" s="26" customFormat="1" x14ac:dyDescent="0.25">
      <c r="A1008" s="1" t="s">
        <v>60</v>
      </c>
      <c r="B1008" s="19"/>
      <c r="C1008" s="19"/>
      <c r="D1008" s="28"/>
      <c r="E1008" s="19"/>
      <c r="F1008" s="19"/>
      <c r="G1008" s="19"/>
      <c r="H1008" s="18"/>
      <c r="I1008" s="17"/>
      <c r="J1008" s="17"/>
      <c r="K1008" s="17"/>
      <c r="L1008" s="17">
        <v>10</v>
      </c>
      <c r="M1008" s="17">
        <v>11</v>
      </c>
      <c r="N1008" s="17">
        <v>9</v>
      </c>
      <c r="O1008" s="17">
        <v>9</v>
      </c>
      <c r="P1008" s="17">
        <v>9</v>
      </c>
      <c r="Q1008" s="17">
        <v>9</v>
      </c>
      <c r="R1008" s="17">
        <v>8</v>
      </c>
      <c r="S1008" s="17">
        <v>7</v>
      </c>
      <c r="T1008" s="17">
        <v>8</v>
      </c>
      <c r="U1008" s="17">
        <v>8</v>
      </c>
      <c r="V1008" s="17">
        <v>8</v>
      </c>
      <c r="W1008" s="17">
        <v>8</v>
      </c>
      <c r="X1008" s="17">
        <v>8</v>
      </c>
      <c r="Y1008" s="17">
        <v>8</v>
      </c>
      <c r="Z1008" s="17">
        <v>8</v>
      </c>
      <c r="AA1008" s="17">
        <v>8</v>
      </c>
      <c r="AB1008" s="17">
        <v>2</v>
      </c>
      <c r="AC1008" s="17"/>
      <c r="AD1008" s="17"/>
      <c r="AE1008" s="17"/>
      <c r="AF1008" s="18"/>
      <c r="AG1008" s="18"/>
      <c r="AH1008" s="18"/>
      <c r="AI1008" s="18"/>
      <c r="AJ1008" s="18"/>
      <c r="AK1008" s="18"/>
      <c r="AL1008" s="18"/>
      <c r="AM1008" s="18"/>
      <c r="AN1008" s="18"/>
      <c r="AO1008" s="18"/>
      <c r="AP1008" s="18"/>
      <c r="AQ1008" s="18"/>
      <c r="AR1008" s="18"/>
      <c r="AS1008" s="18"/>
      <c r="AT1008" s="18"/>
      <c r="AU1008" s="18"/>
      <c r="AV1008" s="18"/>
      <c r="AW1008" s="18"/>
      <c r="AX1008" s="18"/>
      <c r="AY1008" s="18"/>
      <c r="AZ1008" s="18"/>
      <c r="BA1008" s="18"/>
      <c r="BB1008" s="18"/>
      <c r="BC1008" s="18"/>
      <c r="BD1008" s="10"/>
      <c r="BE1008" s="10"/>
      <c r="BF1008" s="10"/>
    </row>
    <row r="1009" spans="1:66" s="29" customFormat="1" x14ac:dyDescent="0.25">
      <c r="A1009" s="6" t="s">
        <v>68</v>
      </c>
      <c r="B1009" s="38">
        <f t="shared" ref="B1009:AK1009" si="177">SUM(B1006:B1008)</f>
        <v>0</v>
      </c>
      <c r="C1009" s="38">
        <f t="shared" si="177"/>
        <v>0</v>
      </c>
      <c r="D1009" s="36">
        <f t="shared" si="177"/>
        <v>0</v>
      </c>
      <c r="E1009" s="38">
        <f t="shared" si="177"/>
        <v>1</v>
      </c>
      <c r="F1009" s="38">
        <f t="shared" si="177"/>
        <v>0</v>
      </c>
      <c r="G1009" s="38">
        <f t="shared" si="177"/>
        <v>7</v>
      </c>
      <c r="H1009" s="38">
        <f t="shared" si="177"/>
        <v>127</v>
      </c>
      <c r="I1009" s="38">
        <f t="shared" si="177"/>
        <v>224</v>
      </c>
      <c r="J1009" s="36">
        <f t="shared" si="177"/>
        <v>269</v>
      </c>
      <c r="K1009" s="38">
        <f t="shared" si="177"/>
        <v>264</v>
      </c>
      <c r="L1009" s="38">
        <f t="shared" si="177"/>
        <v>260</v>
      </c>
      <c r="M1009" s="38">
        <f t="shared" si="177"/>
        <v>258</v>
      </c>
      <c r="N1009" s="38">
        <f t="shared" si="177"/>
        <v>249</v>
      </c>
      <c r="O1009" s="38">
        <f t="shared" si="177"/>
        <v>244</v>
      </c>
      <c r="P1009" s="36">
        <f t="shared" si="177"/>
        <v>227</v>
      </c>
      <c r="Q1009" s="38">
        <f t="shared" si="177"/>
        <v>214</v>
      </c>
      <c r="R1009" s="38">
        <f t="shared" si="177"/>
        <v>196</v>
      </c>
      <c r="S1009" s="36">
        <f t="shared" si="177"/>
        <v>7</v>
      </c>
      <c r="T1009" s="38">
        <f t="shared" si="177"/>
        <v>160</v>
      </c>
      <c r="U1009" s="38">
        <f t="shared" si="177"/>
        <v>139</v>
      </c>
      <c r="V1009" s="38">
        <f t="shared" si="177"/>
        <v>128</v>
      </c>
      <c r="W1009" s="36">
        <f t="shared" si="177"/>
        <v>102</v>
      </c>
      <c r="X1009" s="38">
        <f t="shared" si="177"/>
        <v>65</v>
      </c>
      <c r="Y1009" s="38">
        <f t="shared" si="177"/>
        <v>86</v>
      </c>
      <c r="Z1009" s="38">
        <f t="shared" si="177"/>
        <v>82</v>
      </c>
      <c r="AA1009" s="38">
        <f t="shared" si="177"/>
        <v>72</v>
      </c>
      <c r="AB1009" s="38">
        <f t="shared" si="177"/>
        <v>66</v>
      </c>
      <c r="AC1009" s="38">
        <f t="shared" si="177"/>
        <v>64</v>
      </c>
      <c r="AD1009" s="38">
        <f t="shared" si="177"/>
        <v>63</v>
      </c>
      <c r="AE1009" s="38">
        <f t="shared" si="177"/>
        <v>63</v>
      </c>
      <c r="AF1009" s="38">
        <f t="shared" si="177"/>
        <v>54</v>
      </c>
      <c r="AG1009" s="38">
        <f t="shared" si="177"/>
        <v>36</v>
      </c>
      <c r="AH1009" s="38">
        <f t="shared" si="177"/>
        <v>4</v>
      </c>
      <c r="AI1009" s="38">
        <f t="shared" si="177"/>
        <v>4</v>
      </c>
      <c r="AJ1009" s="38">
        <f t="shared" si="177"/>
        <v>4</v>
      </c>
      <c r="AK1009" s="38">
        <f t="shared" si="177"/>
        <v>4</v>
      </c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68"/>
      <c r="BE1009" s="68"/>
      <c r="BF1009" s="68"/>
    </row>
    <row r="1010" spans="1:66" s="26" customFormat="1" x14ac:dyDescent="0.25">
      <c r="A1010" s="29" t="s">
        <v>204</v>
      </c>
      <c r="B1010" s="19"/>
      <c r="C1010" s="19"/>
      <c r="D1010" s="28"/>
      <c r="E1010" s="19"/>
      <c r="F1010" s="19"/>
      <c r="G1010" s="19"/>
      <c r="H1010" s="18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8"/>
      <c r="AG1010" s="18"/>
      <c r="AH1010" s="18"/>
      <c r="AI1010" s="18"/>
      <c r="AJ1010" s="18"/>
      <c r="AK1010" s="18"/>
      <c r="AL1010" s="18"/>
      <c r="AM1010" s="18"/>
      <c r="AN1010" s="18"/>
      <c r="AO1010" s="18"/>
      <c r="AP1010" s="18"/>
      <c r="AQ1010" s="18"/>
      <c r="AR1010" s="18"/>
      <c r="AS1010" s="18"/>
      <c r="AT1010" s="18"/>
      <c r="AU1010" s="18"/>
      <c r="AV1010" s="18"/>
      <c r="AW1010" s="18"/>
      <c r="AX1010" s="18"/>
      <c r="AY1010" s="18"/>
      <c r="AZ1010" s="18"/>
      <c r="BA1010" s="18"/>
      <c r="BB1010" s="18"/>
      <c r="BC1010" s="18"/>
      <c r="BD1010" s="10"/>
      <c r="BE1010" s="10"/>
      <c r="BF1010" s="10"/>
    </row>
    <row r="1011" spans="1:66" s="26" customFormat="1" x14ac:dyDescent="0.25">
      <c r="A1011" s="1" t="s">
        <v>67</v>
      </c>
      <c r="B1011" s="10">
        <v>1</v>
      </c>
      <c r="C1011" s="10">
        <v>50</v>
      </c>
      <c r="D1011" s="10">
        <v>122</v>
      </c>
      <c r="E1011" s="10">
        <v>268</v>
      </c>
      <c r="F1011" s="10">
        <v>345</v>
      </c>
      <c r="G1011" s="10">
        <v>430</v>
      </c>
      <c r="H1011" s="10">
        <v>424</v>
      </c>
      <c r="I1011" s="10">
        <v>420</v>
      </c>
      <c r="J1011" s="10">
        <v>412</v>
      </c>
      <c r="K1011" s="10">
        <v>404</v>
      </c>
      <c r="L1011" s="10">
        <v>401</v>
      </c>
      <c r="M1011" s="10">
        <v>352</v>
      </c>
      <c r="N1011" s="10">
        <v>398</v>
      </c>
      <c r="O1011" s="10">
        <v>394</v>
      </c>
      <c r="P1011" s="10">
        <v>375</v>
      </c>
      <c r="Q1011" s="10">
        <v>364</v>
      </c>
      <c r="R1011" s="10">
        <v>293</v>
      </c>
      <c r="S1011" s="10">
        <v>208</v>
      </c>
      <c r="T1011" s="10">
        <v>187</v>
      </c>
      <c r="U1011" s="10">
        <v>58</v>
      </c>
      <c r="V1011" s="10">
        <v>7</v>
      </c>
      <c r="W1011" s="10">
        <v>7</v>
      </c>
      <c r="X1011" s="10">
        <v>4</v>
      </c>
      <c r="Y1011" s="10">
        <v>3</v>
      </c>
      <c r="Z1011" s="10">
        <v>2</v>
      </c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A1011" s="10"/>
      <c r="BB1011" s="10"/>
      <c r="BC1011" s="10"/>
      <c r="BD1011" s="10"/>
      <c r="BE1011" s="10"/>
      <c r="BF1011" s="10"/>
    </row>
    <row r="1012" spans="1:66" s="13" customFormat="1" x14ac:dyDescent="0.25">
      <c r="A1012" s="1" t="s">
        <v>64</v>
      </c>
      <c r="D1012" s="15"/>
      <c r="H1012" s="14"/>
      <c r="I1012" s="27"/>
      <c r="J1012" s="27"/>
      <c r="K1012" s="27"/>
      <c r="L1012" s="27"/>
      <c r="M1012" s="27">
        <v>47</v>
      </c>
      <c r="N1012" s="27"/>
      <c r="O1012" s="27">
        <v>3</v>
      </c>
      <c r="P1012" s="27">
        <v>20</v>
      </c>
      <c r="Q1012" s="27">
        <v>28</v>
      </c>
      <c r="R1012" s="27">
        <v>97</v>
      </c>
      <c r="S1012" s="27">
        <v>141</v>
      </c>
      <c r="T1012" s="15">
        <v>117</v>
      </c>
      <c r="U1012" s="15">
        <v>142</v>
      </c>
      <c r="V1012" s="15">
        <v>136</v>
      </c>
      <c r="W1012" s="15">
        <v>103</v>
      </c>
      <c r="X1012" s="15">
        <v>20</v>
      </c>
      <c r="Y1012" s="15"/>
      <c r="Z1012" s="15"/>
      <c r="AA1012" s="15"/>
      <c r="AB1012" s="15"/>
      <c r="AC1012" s="15"/>
      <c r="AD1012" s="15"/>
      <c r="AE1012" s="15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</row>
    <row r="1013" spans="1:66" s="19" customFormat="1" x14ac:dyDescent="0.25">
      <c r="A1013" s="1" t="s">
        <v>60</v>
      </c>
      <c r="D1013" s="28"/>
      <c r="H1013" s="18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>
        <v>28</v>
      </c>
      <c r="T1013" s="17">
        <v>72</v>
      </c>
      <c r="U1013" s="17">
        <v>83</v>
      </c>
      <c r="V1013" s="17">
        <v>89</v>
      </c>
      <c r="W1013" s="17">
        <v>70</v>
      </c>
      <c r="X1013" s="17">
        <v>47</v>
      </c>
      <c r="Y1013" s="17">
        <v>29</v>
      </c>
      <c r="Z1013" s="17">
        <v>27</v>
      </c>
      <c r="AA1013" s="17"/>
      <c r="AB1013" s="17"/>
      <c r="AC1013" s="17"/>
      <c r="AD1013" s="17"/>
      <c r="AE1013" s="17"/>
      <c r="AF1013" s="18"/>
      <c r="AG1013" s="18"/>
      <c r="AH1013" s="18"/>
      <c r="AI1013" s="18"/>
      <c r="AJ1013" s="18"/>
      <c r="AK1013" s="18"/>
      <c r="AL1013" s="18"/>
      <c r="AM1013" s="18"/>
      <c r="AN1013" s="18"/>
      <c r="AO1013" s="18"/>
      <c r="AP1013" s="18"/>
      <c r="AQ1013" s="18"/>
      <c r="AR1013" s="18"/>
      <c r="AS1013" s="18"/>
      <c r="AT1013" s="18"/>
      <c r="AU1013" s="18"/>
      <c r="AV1013" s="18"/>
      <c r="AW1013" s="18"/>
      <c r="AX1013" s="18"/>
      <c r="AY1013" s="18"/>
      <c r="AZ1013" s="18"/>
      <c r="BA1013" s="18"/>
      <c r="BB1013" s="18"/>
      <c r="BC1013" s="18"/>
      <c r="BD1013" s="18"/>
      <c r="BE1013" s="18"/>
      <c r="BF1013" s="18"/>
      <c r="BG1013" s="18"/>
      <c r="BH1013" s="18"/>
      <c r="BI1013" s="18"/>
      <c r="BJ1013" s="18"/>
      <c r="BK1013" s="18"/>
      <c r="BL1013" s="18"/>
      <c r="BM1013" s="18"/>
      <c r="BN1013" s="18"/>
    </row>
    <row r="1014" spans="1:66" s="16" customFormat="1" x14ac:dyDescent="0.25">
      <c r="A1014" s="6" t="s">
        <v>68</v>
      </c>
      <c r="B1014" s="38">
        <f t="shared" ref="B1014:Z1014" si="178">SUM(B1011:B1013)</f>
        <v>1</v>
      </c>
      <c r="C1014" s="38">
        <f t="shared" si="178"/>
        <v>50</v>
      </c>
      <c r="D1014" s="36">
        <f t="shared" si="178"/>
        <v>122</v>
      </c>
      <c r="E1014" s="38">
        <f t="shared" si="178"/>
        <v>268</v>
      </c>
      <c r="F1014" s="38">
        <f t="shared" si="178"/>
        <v>345</v>
      </c>
      <c r="G1014" s="38">
        <f t="shared" si="178"/>
        <v>430</v>
      </c>
      <c r="H1014" s="38">
        <f t="shared" si="178"/>
        <v>424</v>
      </c>
      <c r="I1014" s="38">
        <f t="shared" si="178"/>
        <v>420</v>
      </c>
      <c r="J1014" s="36">
        <f t="shared" si="178"/>
        <v>412</v>
      </c>
      <c r="K1014" s="38">
        <f t="shared" si="178"/>
        <v>404</v>
      </c>
      <c r="L1014" s="38">
        <f t="shared" si="178"/>
        <v>401</v>
      </c>
      <c r="M1014" s="38">
        <f t="shared" si="178"/>
        <v>399</v>
      </c>
      <c r="N1014" s="38">
        <f t="shared" si="178"/>
        <v>398</v>
      </c>
      <c r="O1014" s="38">
        <f t="shared" si="178"/>
        <v>397</v>
      </c>
      <c r="P1014" s="36">
        <f t="shared" si="178"/>
        <v>395</v>
      </c>
      <c r="Q1014" s="38">
        <f t="shared" si="178"/>
        <v>392</v>
      </c>
      <c r="R1014" s="38">
        <f t="shared" si="178"/>
        <v>390</v>
      </c>
      <c r="S1014" s="36">
        <f t="shared" si="178"/>
        <v>377</v>
      </c>
      <c r="T1014" s="38">
        <f t="shared" si="178"/>
        <v>376</v>
      </c>
      <c r="U1014" s="38">
        <f t="shared" si="178"/>
        <v>283</v>
      </c>
      <c r="V1014" s="38">
        <f t="shared" si="178"/>
        <v>232</v>
      </c>
      <c r="W1014" s="36">
        <f t="shared" si="178"/>
        <v>180</v>
      </c>
      <c r="X1014" s="38">
        <f t="shared" si="178"/>
        <v>71</v>
      </c>
      <c r="Y1014" s="38">
        <f t="shared" si="178"/>
        <v>32</v>
      </c>
      <c r="Z1014" s="38">
        <f t="shared" si="178"/>
        <v>29</v>
      </c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70"/>
      <c r="BE1014" s="70"/>
      <c r="BF1014" s="70"/>
      <c r="BG1014" s="70"/>
      <c r="BH1014" s="70"/>
      <c r="BI1014" s="70"/>
      <c r="BJ1014" s="70"/>
      <c r="BK1014" s="70"/>
      <c r="BL1014" s="70"/>
      <c r="BM1014" s="70"/>
      <c r="BN1014" s="70"/>
    </row>
    <row r="1015" spans="1:66" s="19" customFormat="1" x14ac:dyDescent="0.25">
      <c r="A1015" s="29" t="s">
        <v>205</v>
      </c>
      <c r="D1015" s="28"/>
      <c r="H1015" s="18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8"/>
      <c r="AG1015" s="18"/>
      <c r="AH1015" s="18"/>
      <c r="AI1015" s="18"/>
      <c r="AJ1015" s="18"/>
      <c r="AK1015" s="18"/>
      <c r="AL1015" s="18"/>
      <c r="AM1015" s="18"/>
      <c r="AN1015" s="18"/>
      <c r="AO1015" s="18"/>
      <c r="AP1015" s="18"/>
      <c r="AQ1015" s="18"/>
      <c r="AR1015" s="18"/>
      <c r="AS1015" s="18"/>
      <c r="AT1015" s="18"/>
      <c r="AU1015" s="18"/>
      <c r="AV1015" s="18"/>
      <c r="AW1015" s="18"/>
      <c r="AX1015" s="18"/>
      <c r="AY1015" s="18"/>
      <c r="AZ1015" s="18"/>
      <c r="BA1015" s="18"/>
      <c r="BB1015" s="18"/>
      <c r="BC1015" s="18"/>
      <c r="BD1015" s="18"/>
      <c r="BE1015" s="18"/>
      <c r="BF1015" s="18"/>
      <c r="BG1015" s="18"/>
      <c r="BH1015" s="18"/>
      <c r="BI1015" s="18"/>
      <c r="BJ1015" s="18"/>
      <c r="BK1015" s="18"/>
      <c r="BL1015" s="18"/>
      <c r="BM1015" s="18"/>
      <c r="BN1015" s="18"/>
    </row>
    <row r="1016" spans="1:66" s="26" customFormat="1" x14ac:dyDescent="0.25">
      <c r="A1016" s="1" t="s">
        <v>67</v>
      </c>
      <c r="D1016" s="10">
        <v>1</v>
      </c>
      <c r="E1016" s="10"/>
      <c r="F1016" s="10"/>
      <c r="G1016" s="10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29"/>
      <c r="AF1016" s="10"/>
      <c r="AG1016" s="10"/>
      <c r="AH1016" s="10"/>
      <c r="AI1016" s="10"/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/>
      <c r="AX1016" s="10"/>
      <c r="AY1016" s="10"/>
      <c r="AZ1016" s="10"/>
      <c r="BA1016" s="10"/>
      <c r="BB1016" s="10"/>
      <c r="BC1016" s="10"/>
      <c r="BD1016" s="10"/>
      <c r="BE1016" s="10"/>
      <c r="BF1016" s="10"/>
    </row>
    <row r="1017" spans="1:66" s="26" customFormat="1" x14ac:dyDescent="0.25">
      <c r="A1017" s="1" t="s">
        <v>64</v>
      </c>
      <c r="D1017" s="10"/>
      <c r="E1017" s="10"/>
      <c r="F1017" s="10"/>
      <c r="G1017" s="10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  <c r="AE1017" s="29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0"/>
      <c r="BC1017" s="10"/>
      <c r="BD1017" s="10"/>
      <c r="BE1017" s="10"/>
      <c r="BF1017" s="10"/>
    </row>
    <row r="1018" spans="1:66" s="26" customFormat="1" x14ac:dyDescent="0.25">
      <c r="A1018" s="1" t="s">
        <v>60</v>
      </c>
      <c r="D1018" s="10"/>
      <c r="E1018" s="10"/>
      <c r="F1018" s="10"/>
      <c r="G1018" s="10"/>
      <c r="H1018" s="29"/>
      <c r="I1018" s="29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  <c r="AE1018" s="29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/>
      <c r="AX1018" s="10"/>
      <c r="AY1018" s="10"/>
      <c r="AZ1018" s="10"/>
      <c r="BA1018" s="10"/>
      <c r="BB1018" s="10"/>
      <c r="BC1018" s="10"/>
      <c r="BD1018" s="10"/>
      <c r="BE1018" s="10"/>
      <c r="BF1018" s="10"/>
    </row>
    <row r="1019" spans="1:66" s="29" customFormat="1" x14ac:dyDescent="0.25">
      <c r="A1019" s="6" t="s">
        <v>68</v>
      </c>
      <c r="B1019" s="38"/>
      <c r="C1019" s="38"/>
      <c r="D1019" s="36">
        <f>SUM(D1016:D1018)</f>
        <v>1</v>
      </c>
      <c r="E1019" s="38"/>
      <c r="F1019" s="38"/>
      <c r="G1019" s="38"/>
      <c r="H1019" s="38"/>
      <c r="I1019" s="38"/>
      <c r="J1019" s="36"/>
      <c r="K1019" s="38"/>
      <c r="L1019" s="38"/>
      <c r="M1019" s="38"/>
      <c r="N1019" s="38"/>
      <c r="O1019" s="38"/>
      <c r="P1019" s="36"/>
      <c r="Q1019" s="38"/>
      <c r="R1019" s="38"/>
      <c r="S1019" s="36"/>
      <c r="T1019" s="38"/>
      <c r="U1019" s="38"/>
      <c r="V1019" s="38"/>
      <c r="W1019" s="36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68"/>
      <c r="BE1019" s="68"/>
      <c r="BF1019" s="68"/>
    </row>
    <row r="1020" spans="1:66" s="26" customFormat="1" x14ac:dyDescent="0.25">
      <c r="A1020" s="29" t="s">
        <v>206</v>
      </c>
      <c r="D1020" s="10"/>
      <c r="E1020" s="10"/>
      <c r="F1020" s="10"/>
      <c r="G1020" s="10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  <c r="AE1020" s="29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A1020" s="10"/>
      <c r="BB1020" s="10"/>
      <c r="BC1020" s="10"/>
      <c r="BD1020" s="10"/>
      <c r="BE1020" s="10"/>
      <c r="BF1020" s="10"/>
    </row>
    <row r="1021" spans="1:66" s="26" customFormat="1" x14ac:dyDescent="0.25">
      <c r="A1021" s="1" t="s">
        <v>67</v>
      </c>
      <c r="B1021" s="10"/>
      <c r="C1021" s="10">
        <v>1</v>
      </c>
      <c r="D1021" s="10"/>
      <c r="E1021" s="10"/>
      <c r="F1021" s="10"/>
      <c r="G1021" s="10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  <c r="AE1021" s="29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0"/>
      <c r="BC1021" s="10"/>
      <c r="BD1021" s="10"/>
      <c r="BE1021" s="10"/>
      <c r="BF1021" s="10"/>
    </row>
    <row r="1022" spans="1:66" s="26" customFormat="1" x14ac:dyDescent="0.25">
      <c r="A1022" s="1" t="s">
        <v>64</v>
      </c>
      <c r="B1022" s="10"/>
      <c r="C1022" s="10"/>
      <c r="D1022" s="10"/>
      <c r="E1022" s="10"/>
      <c r="F1022" s="10"/>
      <c r="G1022" s="10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  <c r="AE1022" s="29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10"/>
      <c r="BD1022" s="10"/>
      <c r="BE1022" s="10"/>
      <c r="BF1022" s="10"/>
    </row>
    <row r="1023" spans="1:66" s="26" customFormat="1" x14ac:dyDescent="0.25">
      <c r="A1023" s="1" t="s">
        <v>60</v>
      </c>
      <c r="B1023" s="23"/>
      <c r="C1023" s="17">
        <v>1</v>
      </c>
      <c r="D1023" s="22"/>
      <c r="E1023" s="23"/>
      <c r="F1023" s="23"/>
      <c r="G1023" s="23"/>
      <c r="H1023" s="23"/>
      <c r="I1023" s="23"/>
      <c r="J1023" s="22"/>
      <c r="K1023" s="23"/>
      <c r="L1023" s="23"/>
      <c r="M1023" s="23"/>
      <c r="N1023" s="23"/>
      <c r="O1023" s="23"/>
      <c r="P1023" s="22"/>
      <c r="Q1023" s="23"/>
      <c r="R1023" s="23"/>
      <c r="S1023" s="22"/>
      <c r="T1023" s="23"/>
      <c r="U1023" s="23"/>
      <c r="V1023" s="23"/>
      <c r="W1023" s="22"/>
      <c r="X1023" s="23"/>
      <c r="Y1023" s="23"/>
      <c r="Z1023" s="23"/>
      <c r="AA1023" s="23"/>
      <c r="AB1023" s="23"/>
      <c r="AC1023" s="23"/>
      <c r="AD1023" s="23"/>
      <c r="AE1023" s="23"/>
      <c r="AF1023" s="23"/>
      <c r="AG1023" s="23"/>
      <c r="AH1023" s="23"/>
      <c r="AI1023" s="23"/>
      <c r="AJ1023" s="23"/>
      <c r="AK1023" s="23"/>
      <c r="AL1023" s="23"/>
      <c r="AM1023" s="23"/>
      <c r="AN1023" s="23"/>
      <c r="AO1023" s="23"/>
      <c r="AP1023" s="23"/>
      <c r="AQ1023" s="23"/>
      <c r="AR1023" s="23"/>
      <c r="AS1023" s="23"/>
      <c r="AT1023" s="23"/>
      <c r="AU1023" s="23"/>
      <c r="AV1023" s="23"/>
      <c r="AW1023" s="23"/>
      <c r="AX1023" s="23"/>
      <c r="AY1023" s="23"/>
      <c r="AZ1023" s="23"/>
      <c r="BA1023" s="23"/>
      <c r="BB1023" s="23"/>
      <c r="BC1023" s="23"/>
      <c r="BD1023" s="10"/>
      <c r="BE1023" s="10"/>
      <c r="BF1023" s="10"/>
    </row>
    <row r="1024" spans="1:66" s="29" customFormat="1" x14ac:dyDescent="0.25">
      <c r="A1024" s="6" t="s">
        <v>68</v>
      </c>
      <c r="B1024" s="68"/>
      <c r="C1024" s="38">
        <f>SUM(C1021:C1023)</f>
        <v>2</v>
      </c>
      <c r="D1024" s="68"/>
      <c r="E1024" s="68"/>
      <c r="F1024" s="68"/>
      <c r="G1024" s="68"/>
      <c r="AF1024" s="68"/>
      <c r="AG1024" s="68"/>
      <c r="AH1024" s="68"/>
      <c r="AI1024" s="68"/>
      <c r="AJ1024" s="68"/>
      <c r="AK1024" s="68"/>
      <c r="AL1024" s="68"/>
      <c r="AM1024" s="68"/>
      <c r="AN1024" s="68"/>
      <c r="AO1024" s="68"/>
      <c r="AP1024" s="68"/>
      <c r="AQ1024" s="68"/>
      <c r="AR1024" s="68"/>
      <c r="AS1024" s="68"/>
      <c r="AT1024" s="68"/>
      <c r="AU1024" s="68"/>
      <c r="AV1024" s="68"/>
      <c r="AW1024" s="68"/>
      <c r="AX1024" s="68"/>
      <c r="AY1024" s="68"/>
      <c r="AZ1024" s="68"/>
      <c r="BA1024" s="68"/>
      <c r="BB1024" s="68"/>
      <c r="BC1024" s="68"/>
      <c r="BD1024" s="68"/>
      <c r="BE1024" s="68"/>
      <c r="BF1024" s="68"/>
    </row>
    <row r="1025" spans="1:68" s="26" customFormat="1" x14ac:dyDescent="0.25">
      <c r="A1025" s="29" t="s">
        <v>24</v>
      </c>
      <c r="B1025" s="10"/>
      <c r="C1025" s="10"/>
      <c r="D1025" s="10"/>
      <c r="E1025" s="10"/>
      <c r="F1025" s="10"/>
      <c r="G1025" s="10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29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0"/>
      <c r="BC1025" s="10"/>
      <c r="BD1025" s="10"/>
      <c r="BE1025" s="10"/>
      <c r="BF1025" s="10"/>
    </row>
    <row r="1026" spans="1:68" s="26" customFormat="1" x14ac:dyDescent="0.25">
      <c r="A1026" s="1" t="s">
        <v>67</v>
      </c>
      <c r="B1026" s="10"/>
      <c r="C1026" s="10"/>
      <c r="D1026" s="10"/>
      <c r="E1026" s="10"/>
      <c r="F1026" s="10"/>
      <c r="G1026" s="10"/>
      <c r="H1026" s="10">
        <v>29</v>
      </c>
      <c r="I1026" s="10">
        <v>112</v>
      </c>
      <c r="J1026" s="10">
        <v>185</v>
      </c>
      <c r="K1026" s="10">
        <v>211</v>
      </c>
      <c r="L1026" s="10">
        <v>253</v>
      </c>
      <c r="M1026" s="10">
        <v>278</v>
      </c>
      <c r="N1026" s="10">
        <v>330</v>
      </c>
      <c r="O1026" s="10">
        <v>405</v>
      </c>
      <c r="P1026" s="10">
        <v>550</v>
      </c>
      <c r="Q1026" s="10">
        <v>619</v>
      </c>
      <c r="R1026" s="10">
        <v>617</v>
      </c>
      <c r="S1026" s="10">
        <v>607</v>
      </c>
      <c r="T1026" s="10">
        <v>580</v>
      </c>
      <c r="U1026" s="10">
        <v>563</v>
      </c>
      <c r="V1026" s="10">
        <v>540</v>
      </c>
      <c r="W1026" s="10">
        <v>446</v>
      </c>
      <c r="X1026" s="10">
        <v>384</v>
      </c>
      <c r="Y1026" s="10">
        <v>349</v>
      </c>
      <c r="Z1026" s="10">
        <v>349</v>
      </c>
      <c r="AA1026" s="10">
        <v>322</v>
      </c>
      <c r="AB1026" s="10">
        <v>313</v>
      </c>
      <c r="AC1026" s="10">
        <v>292</v>
      </c>
      <c r="AD1026" s="10">
        <v>284</v>
      </c>
      <c r="AE1026" s="10">
        <v>282</v>
      </c>
      <c r="AF1026" s="9">
        <v>278</v>
      </c>
      <c r="AG1026" s="9">
        <v>279</v>
      </c>
      <c r="AH1026" s="9">
        <v>277</v>
      </c>
      <c r="AI1026" s="9">
        <v>269</v>
      </c>
      <c r="AJ1026" s="9">
        <v>268</v>
      </c>
      <c r="AK1026" s="9">
        <v>268</v>
      </c>
      <c r="AL1026" s="9">
        <v>267</v>
      </c>
      <c r="AM1026" s="9">
        <v>266</v>
      </c>
      <c r="AN1026" s="9">
        <v>272</v>
      </c>
      <c r="AO1026" s="9">
        <v>240</v>
      </c>
      <c r="AP1026" s="9">
        <v>237</v>
      </c>
      <c r="AQ1026" s="9">
        <v>245</v>
      </c>
      <c r="AR1026" s="9">
        <v>235</v>
      </c>
      <c r="AS1026" s="9">
        <v>227</v>
      </c>
      <c r="AT1026" s="9">
        <v>213</v>
      </c>
      <c r="AU1026" s="9">
        <v>205</v>
      </c>
      <c r="AV1026" s="9">
        <v>204</v>
      </c>
      <c r="AW1026" s="9">
        <v>197</v>
      </c>
      <c r="AX1026" s="9">
        <v>191</v>
      </c>
      <c r="AY1026" s="9">
        <v>191</v>
      </c>
      <c r="AZ1026" s="9">
        <v>192</v>
      </c>
      <c r="BA1026" s="9">
        <v>191</v>
      </c>
      <c r="BB1026" s="9">
        <v>191</v>
      </c>
      <c r="BC1026" s="9">
        <v>190</v>
      </c>
      <c r="BD1026" s="10">
        <v>189</v>
      </c>
      <c r="BE1026" s="10">
        <v>196</v>
      </c>
      <c r="BF1026" s="10">
        <v>205</v>
      </c>
      <c r="BG1026" s="26">
        <v>173</v>
      </c>
      <c r="BH1026" s="26">
        <v>160</v>
      </c>
      <c r="BI1026" s="26">
        <v>150</v>
      </c>
      <c r="BJ1026" s="26">
        <v>140</v>
      </c>
      <c r="BK1026" s="26">
        <v>124</v>
      </c>
      <c r="BL1026" s="26">
        <v>130</v>
      </c>
      <c r="BM1026" s="26">
        <v>126</v>
      </c>
      <c r="BN1026" s="26">
        <v>112</v>
      </c>
      <c r="BO1026" s="26">
        <v>97</v>
      </c>
      <c r="BP1026" s="26">
        <f>16+81</f>
        <v>97</v>
      </c>
    </row>
    <row r="1027" spans="1:68" s="26" customFormat="1" x14ac:dyDescent="0.25">
      <c r="A1027" s="1" t="s">
        <v>64</v>
      </c>
      <c r="B1027" s="12"/>
      <c r="C1027" s="12"/>
      <c r="D1027" s="33"/>
      <c r="E1027" s="12"/>
      <c r="F1027" s="12"/>
      <c r="G1027" s="12"/>
      <c r="H1027" s="12"/>
      <c r="I1027" s="12"/>
      <c r="J1027" s="33"/>
      <c r="K1027" s="12"/>
      <c r="L1027" s="12"/>
      <c r="M1027" s="12"/>
      <c r="N1027" s="12"/>
      <c r="O1027" s="12"/>
      <c r="P1027" s="33"/>
      <c r="Q1027" s="12"/>
      <c r="R1027" s="12"/>
      <c r="S1027" s="33"/>
      <c r="T1027" s="15">
        <v>8</v>
      </c>
      <c r="U1027" s="15">
        <v>9</v>
      </c>
      <c r="V1027" s="15">
        <v>23</v>
      </c>
      <c r="W1027" s="15">
        <v>69</v>
      </c>
      <c r="X1027" s="15">
        <v>101</v>
      </c>
      <c r="Y1027" s="15">
        <v>103</v>
      </c>
      <c r="Z1027" s="15">
        <v>112</v>
      </c>
      <c r="AA1027" s="15">
        <v>132</v>
      </c>
      <c r="AB1027" s="15">
        <v>134</v>
      </c>
      <c r="AC1027" s="15">
        <v>125</v>
      </c>
      <c r="AD1027" s="15">
        <v>117</v>
      </c>
      <c r="AE1027" s="15">
        <v>117</v>
      </c>
      <c r="AF1027" s="14">
        <v>120</v>
      </c>
      <c r="AG1027" s="14">
        <v>122</v>
      </c>
      <c r="AH1027" s="14">
        <v>129</v>
      </c>
      <c r="AI1027" s="14">
        <v>140</v>
      </c>
      <c r="AJ1027" s="14">
        <v>142</v>
      </c>
      <c r="AK1027" s="14">
        <v>143</v>
      </c>
      <c r="AL1027" s="14">
        <v>144</v>
      </c>
      <c r="AM1027" s="14">
        <v>138</v>
      </c>
      <c r="AN1027" s="14">
        <v>119</v>
      </c>
      <c r="AO1027" s="14">
        <v>124</v>
      </c>
      <c r="AP1027" s="14">
        <v>128</v>
      </c>
      <c r="AQ1027" s="14">
        <v>127</v>
      </c>
      <c r="AR1027" s="14">
        <v>117</v>
      </c>
      <c r="AS1027" s="14">
        <v>104</v>
      </c>
      <c r="AT1027" s="14">
        <v>109</v>
      </c>
      <c r="AU1027" s="14">
        <v>111</v>
      </c>
      <c r="AV1027" s="14">
        <v>111</v>
      </c>
      <c r="AW1027" s="14">
        <v>110</v>
      </c>
      <c r="AX1027" s="14">
        <v>110</v>
      </c>
      <c r="AY1027" s="14">
        <v>111</v>
      </c>
      <c r="AZ1027" s="14">
        <v>107</v>
      </c>
      <c r="BA1027" s="14">
        <v>107</v>
      </c>
      <c r="BB1027" s="14">
        <v>107</v>
      </c>
      <c r="BC1027" s="14">
        <v>103</v>
      </c>
      <c r="BD1027" s="27">
        <v>93</v>
      </c>
      <c r="BE1027" s="27">
        <v>90</v>
      </c>
      <c r="BF1027" s="27">
        <v>93</v>
      </c>
      <c r="BG1027" s="15">
        <v>94</v>
      </c>
      <c r="BH1027" s="15">
        <v>93</v>
      </c>
      <c r="BI1027" s="15">
        <v>92</v>
      </c>
      <c r="BJ1027" s="15">
        <v>92</v>
      </c>
      <c r="BK1027" s="15">
        <v>95</v>
      </c>
      <c r="BL1027" s="15">
        <v>94</v>
      </c>
      <c r="BM1027" s="15">
        <v>94</v>
      </c>
      <c r="BN1027" s="15">
        <v>95</v>
      </c>
      <c r="BO1027" s="15">
        <v>96</v>
      </c>
      <c r="BP1027" s="15">
        <f>57+10</f>
        <v>67</v>
      </c>
    </row>
    <row r="1028" spans="1:68" s="13" customFormat="1" x14ac:dyDescent="0.25">
      <c r="A1028" s="1" t="s">
        <v>60</v>
      </c>
      <c r="B1028" s="16"/>
      <c r="C1028" s="16"/>
      <c r="D1028" s="34"/>
      <c r="E1028" s="16"/>
      <c r="F1028" s="16"/>
      <c r="G1028" s="16"/>
      <c r="H1028" s="16"/>
      <c r="I1028" s="16"/>
      <c r="J1028" s="34"/>
      <c r="K1028" s="16"/>
      <c r="L1028" s="16"/>
      <c r="M1028" s="16"/>
      <c r="N1028" s="16"/>
      <c r="O1028" s="16"/>
      <c r="P1028" s="34"/>
      <c r="Q1028" s="16"/>
      <c r="R1028" s="16"/>
      <c r="S1028" s="34"/>
      <c r="T1028" s="16"/>
      <c r="U1028" s="16"/>
      <c r="V1028" s="17">
        <v>12</v>
      </c>
      <c r="W1028" s="17">
        <v>46</v>
      </c>
      <c r="X1028" s="17">
        <v>69</v>
      </c>
      <c r="Y1028" s="17">
        <v>66</v>
      </c>
      <c r="Z1028" s="17">
        <v>70</v>
      </c>
      <c r="AA1028" s="17">
        <v>107</v>
      </c>
      <c r="AB1028" s="17">
        <v>138</v>
      </c>
      <c r="AC1028" s="17">
        <v>159</v>
      </c>
      <c r="AD1028" s="17">
        <v>171</v>
      </c>
      <c r="AE1028" s="17">
        <v>171</v>
      </c>
      <c r="AF1028" s="18">
        <v>179</v>
      </c>
      <c r="AG1028" s="18">
        <v>179</v>
      </c>
      <c r="AH1028" s="18">
        <v>175</v>
      </c>
      <c r="AI1028" s="18">
        <v>174</v>
      </c>
      <c r="AJ1028" s="18">
        <v>173</v>
      </c>
      <c r="AK1028" s="18">
        <v>175</v>
      </c>
      <c r="AL1028" s="18">
        <v>192</v>
      </c>
      <c r="AM1028" s="18">
        <v>194</v>
      </c>
      <c r="AN1028" s="18">
        <v>198</v>
      </c>
      <c r="AO1028" s="18">
        <v>220</v>
      </c>
      <c r="AP1028" s="18">
        <v>203</v>
      </c>
      <c r="AQ1028" s="18">
        <v>204</v>
      </c>
      <c r="AR1028" s="18">
        <v>198</v>
      </c>
      <c r="AS1028" s="18">
        <v>188</v>
      </c>
      <c r="AT1028" s="18">
        <v>196</v>
      </c>
      <c r="AU1028" s="18">
        <v>206</v>
      </c>
      <c r="AV1028" s="18">
        <v>214</v>
      </c>
      <c r="AW1028" s="18">
        <v>218</v>
      </c>
      <c r="AX1028" s="18">
        <v>218</v>
      </c>
      <c r="AY1028" s="18">
        <v>220</v>
      </c>
      <c r="AZ1028" s="18">
        <v>227</v>
      </c>
      <c r="BA1028" s="18">
        <v>221</v>
      </c>
      <c r="BB1028" s="18">
        <v>223</v>
      </c>
      <c r="BC1028" s="18">
        <v>219</v>
      </c>
      <c r="BD1028" s="18">
        <v>215</v>
      </c>
      <c r="BE1028" s="18">
        <v>194</v>
      </c>
      <c r="BF1028" s="18">
        <v>190</v>
      </c>
      <c r="BG1028" s="18">
        <v>173</v>
      </c>
      <c r="BH1028" s="18">
        <v>165</v>
      </c>
      <c r="BI1028" s="18">
        <v>162</v>
      </c>
      <c r="BJ1028" s="18">
        <v>155</v>
      </c>
      <c r="BK1028" s="18">
        <v>148</v>
      </c>
      <c r="BL1028" s="18">
        <v>145</v>
      </c>
      <c r="BM1028" s="18">
        <v>141</v>
      </c>
      <c r="BN1028" s="18">
        <v>154</v>
      </c>
      <c r="BO1028" s="18">
        <v>154</v>
      </c>
      <c r="BP1028" s="18">
        <f>145+16</f>
        <v>161</v>
      </c>
    </row>
    <row r="1029" spans="1:68" s="12" customFormat="1" x14ac:dyDescent="0.25">
      <c r="A1029" s="6" t="s">
        <v>68</v>
      </c>
      <c r="B1029" s="38"/>
      <c r="C1029" s="38"/>
      <c r="D1029" s="36"/>
      <c r="E1029" s="38"/>
      <c r="F1029" s="38"/>
      <c r="G1029" s="38"/>
      <c r="H1029" s="38">
        <f t="shared" ref="H1029:BJ1029" si="179">SUM(H1026:H1028)</f>
        <v>29</v>
      </c>
      <c r="I1029" s="38">
        <f t="shared" si="179"/>
        <v>112</v>
      </c>
      <c r="J1029" s="36">
        <f t="shared" si="179"/>
        <v>185</v>
      </c>
      <c r="K1029" s="38">
        <f t="shared" si="179"/>
        <v>211</v>
      </c>
      <c r="L1029" s="38">
        <f t="shared" si="179"/>
        <v>253</v>
      </c>
      <c r="M1029" s="38">
        <f t="shared" si="179"/>
        <v>278</v>
      </c>
      <c r="N1029" s="38">
        <f t="shared" si="179"/>
        <v>330</v>
      </c>
      <c r="O1029" s="38">
        <f t="shared" si="179"/>
        <v>405</v>
      </c>
      <c r="P1029" s="36">
        <f t="shared" si="179"/>
        <v>550</v>
      </c>
      <c r="Q1029" s="38">
        <f t="shared" si="179"/>
        <v>619</v>
      </c>
      <c r="R1029" s="38">
        <f t="shared" si="179"/>
        <v>617</v>
      </c>
      <c r="S1029" s="36">
        <f t="shared" si="179"/>
        <v>607</v>
      </c>
      <c r="T1029" s="38">
        <f t="shared" si="179"/>
        <v>588</v>
      </c>
      <c r="U1029" s="38">
        <f t="shared" si="179"/>
        <v>572</v>
      </c>
      <c r="V1029" s="38">
        <f t="shared" si="179"/>
        <v>575</v>
      </c>
      <c r="W1029" s="36">
        <f t="shared" si="179"/>
        <v>561</v>
      </c>
      <c r="X1029" s="38">
        <f t="shared" si="179"/>
        <v>554</v>
      </c>
      <c r="Y1029" s="38">
        <f t="shared" si="179"/>
        <v>518</v>
      </c>
      <c r="Z1029" s="38">
        <f t="shared" si="179"/>
        <v>531</v>
      </c>
      <c r="AA1029" s="38">
        <f t="shared" si="179"/>
        <v>561</v>
      </c>
      <c r="AB1029" s="38">
        <f t="shared" si="179"/>
        <v>585</v>
      </c>
      <c r="AC1029" s="38">
        <f t="shared" si="179"/>
        <v>576</v>
      </c>
      <c r="AD1029" s="38">
        <f t="shared" si="179"/>
        <v>572</v>
      </c>
      <c r="AE1029" s="38">
        <f t="shared" si="179"/>
        <v>570</v>
      </c>
      <c r="AF1029" s="38">
        <f t="shared" si="179"/>
        <v>577</v>
      </c>
      <c r="AG1029" s="38">
        <f t="shared" si="179"/>
        <v>580</v>
      </c>
      <c r="AH1029" s="38">
        <f t="shared" si="179"/>
        <v>581</v>
      </c>
      <c r="AI1029" s="38">
        <f t="shared" si="179"/>
        <v>583</v>
      </c>
      <c r="AJ1029" s="38">
        <f t="shared" si="179"/>
        <v>583</v>
      </c>
      <c r="AK1029" s="38">
        <f t="shared" si="179"/>
        <v>586</v>
      </c>
      <c r="AL1029" s="38">
        <f t="shared" si="179"/>
        <v>603</v>
      </c>
      <c r="AM1029" s="38">
        <f t="shared" si="179"/>
        <v>598</v>
      </c>
      <c r="AN1029" s="38">
        <f t="shared" si="179"/>
        <v>589</v>
      </c>
      <c r="AO1029" s="38">
        <f t="shared" si="179"/>
        <v>584</v>
      </c>
      <c r="AP1029" s="38">
        <f t="shared" si="179"/>
        <v>568</v>
      </c>
      <c r="AQ1029" s="38">
        <f t="shared" si="179"/>
        <v>576</v>
      </c>
      <c r="AR1029" s="38">
        <f t="shared" si="179"/>
        <v>550</v>
      </c>
      <c r="AS1029" s="38">
        <f t="shared" si="179"/>
        <v>519</v>
      </c>
      <c r="AT1029" s="38">
        <f t="shared" si="179"/>
        <v>518</v>
      </c>
      <c r="AU1029" s="38">
        <f t="shared" si="179"/>
        <v>522</v>
      </c>
      <c r="AV1029" s="38">
        <f t="shared" si="179"/>
        <v>529</v>
      </c>
      <c r="AW1029" s="38">
        <f t="shared" si="179"/>
        <v>525</v>
      </c>
      <c r="AX1029" s="38">
        <f t="shared" si="179"/>
        <v>519</v>
      </c>
      <c r="AY1029" s="38">
        <f t="shared" si="179"/>
        <v>522</v>
      </c>
      <c r="AZ1029" s="38">
        <f t="shared" si="179"/>
        <v>526</v>
      </c>
      <c r="BA1029" s="38">
        <f t="shared" si="179"/>
        <v>519</v>
      </c>
      <c r="BB1029" s="38">
        <f t="shared" si="179"/>
        <v>521</v>
      </c>
      <c r="BC1029" s="38">
        <f t="shared" si="179"/>
        <v>512</v>
      </c>
      <c r="BD1029" s="38">
        <f t="shared" si="179"/>
        <v>497</v>
      </c>
      <c r="BE1029" s="38">
        <f t="shared" si="179"/>
        <v>480</v>
      </c>
      <c r="BF1029" s="38">
        <f t="shared" si="179"/>
        <v>488</v>
      </c>
      <c r="BG1029" s="38">
        <f t="shared" si="179"/>
        <v>440</v>
      </c>
      <c r="BH1029" s="38">
        <f t="shared" si="179"/>
        <v>418</v>
      </c>
      <c r="BI1029" s="38">
        <f t="shared" si="179"/>
        <v>404</v>
      </c>
      <c r="BJ1029" s="38">
        <f t="shared" si="179"/>
        <v>387</v>
      </c>
      <c r="BK1029" s="1">
        <v>367</v>
      </c>
      <c r="BL1029" s="1">
        <v>369</v>
      </c>
      <c r="BM1029" s="1">
        <v>361</v>
      </c>
      <c r="BN1029" s="1">
        <v>361</v>
      </c>
      <c r="BO1029" s="1">
        <v>349</v>
      </c>
      <c r="BP1029" s="1">
        <f>218+107</f>
        <v>325</v>
      </c>
    </row>
    <row r="1030" spans="1:68" s="13" customFormat="1" x14ac:dyDescent="0.25">
      <c r="A1030" s="29" t="s">
        <v>25</v>
      </c>
      <c r="B1030" s="16"/>
      <c r="C1030" s="16"/>
      <c r="D1030" s="34"/>
      <c r="E1030" s="16"/>
      <c r="F1030" s="16"/>
      <c r="G1030" s="16"/>
      <c r="H1030" s="16"/>
      <c r="I1030" s="16"/>
      <c r="J1030" s="34"/>
      <c r="K1030" s="16"/>
      <c r="L1030" s="16"/>
      <c r="M1030" s="16"/>
      <c r="N1030" s="16"/>
      <c r="O1030" s="16"/>
      <c r="P1030" s="34"/>
      <c r="Q1030" s="16"/>
      <c r="R1030" s="16"/>
      <c r="S1030" s="34"/>
      <c r="T1030" s="16"/>
      <c r="U1030" s="16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8"/>
      <c r="AG1030" s="18"/>
      <c r="AH1030" s="18"/>
      <c r="AI1030" s="18"/>
      <c r="AJ1030" s="18"/>
      <c r="AK1030" s="18"/>
      <c r="AL1030" s="18"/>
      <c r="AM1030" s="18"/>
      <c r="AN1030" s="18"/>
      <c r="AO1030" s="18"/>
      <c r="AP1030" s="18"/>
      <c r="AQ1030" s="18"/>
      <c r="AR1030" s="18"/>
      <c r="AS1030" s="18"/>
      <c r="AT1030" s="18"/>
      <c r="AU1030" s="18"/>
      <c r="AV1030" s="18"/>
      <c r="AW1030" s="18"/>
      <c r="AX1030" s="18"/>
      <c r="AY1030" s="18"/>
      <c r="AZ1030" s="18"/>
      <c r="BA1030" s="18"/>
      <c r="BB1030" s="18"/>
      <c r="BC1030" s="18"/>
      <c r="BD1030" s="14"/>
      <c r="BE1030" s="14"/>
      <c r="BF1030" s="14"/>
      <c r="BG1030" s="14"/>
      <c r="BH1030" s="14"/>
      <c r="BI1030" s="14"/>
    </row>
    <row r="1031" spans="1:68" s="26" customFormat="1" x14ac:dyDescent="0.25">
      <c r="A1031" s="1" t="s">
        <v>67</v>
      </c>
      <c r="B1031" s="10"/>
      <c r="C1031" s="10"/>
      <c r="D1031" s="10"/>
      <c r="E1031" s="10"/>
      <c r="F1031" s="10">
        <v>8</v>
      </c>
      <c r="G1031" s="10">
        <v>73</v>
      </c>
      <c r="H1031" s="10">
        <v>95</v>
      </c>
      <c r="I1031" s="10">
        <v>110</v>
      </c>
      <c r="J1031" s="10">
        <v>107</v>
      </c>
      <c r="K1031" s="10">
        <v>112</v>
      </c>
      <c r="L1031" s="10">
        <v>109</v>
      </c>
      <c r="M1031" s="10">
        <v>101</v>
      </c>
      <c r="N1031" s="10">
        <v>100</v>
      </c>
      <c r="O1031" s="10">
        <v>101</v>
      </c>
      <c r="P1031" s="10">
        <v>99</v>
      </c>
      <c r="Q1031" s="10">
        <v>99</v>
      </c>
      <c r="R1031" s="10">
        <v>96</v>
      </c>
      <c r="S1031" s="10">
        <v>94</v>
      </c>
      <c r="T1031" s="10">
        <v>91</v>
      </c>
      <c r="U1031" s="10">
        <v>92</v>
      </c>
      <c r="V1031" s="10">
        <v>91</v>
      </c>
      <c r="W1031" s="10">
        <v>91</v>
      </c>
      <c r="X1031" s="10">
        <v>190</v>
      </c>
      <c r="Y1031" s="10">
        <v>90</v>
      </c>
      <c r="Z1031" s="10">
        <v>96</v>
      </c>
      <c r="AA1031" s="10">
        <v>26</v>
      </c>
      <c r="AB1031" s="10">
        <v>15</v>
      </c>
      <c r="AC1031" s="10">
        <v>26</v>
      </c>
      <c r="AD1031" s="10">
        <v>2</v>
      </c>
      <c r="AE1031" s="10">
        <v>1</v>
      </c>
      <c r="AF1031" s="10">
        <v>1</v>
      </c>
      <c r="AG1031" s="10">
        <v>1</v>
      </c>
      <c r="AH1031" s="10">
        <v>1</v>
      </c>
      <c r="AI1031" s="10">
        <v>1</v>
      </c>
      <c r="AJ1031" s="10">
        <v>1</v>
      </c>
      <c r="AK1031" s="10">
        <v>1</v>
      </c>
      <c r="AL1031" s="10">
        <v>1</v>
      </c>
      <c r="AM1031" s="10">
        <v>1</v>
      </c>
      <c r="AN1031" s="10">
        <v>1</v>
      </c>
      <c r="AO1031" s="10">
        <v>1</v>
      </c>
      <c r="AP1031" s="10">
        <v>1</v>
      </c>
      <c r="AQ1031" s="10">
        <v>0</v>
      </c>
      <c r="AR1031" s="10">
        <v>0</v>
      </c>
      <c r="AS1031" s="10">
        <v>1</v>
      </c>
      <c r="AT1031" s="10"/>
      <c r="AU1031" s="10"/>
      <c r="AV1031" s="10"/>
      <c r="AW1031" s="10"/>
      <c r="AX1031" s="10"/>
      <c r="AY1031" s="10"/>
      <c r="AZ1031" s="10"/>
      <c r="BA1031" s="10"/>
      <c r="BB1031" s="10"/>
      <c r="BC1031" s="10"/>
      <c r="BD1031" s="10"/>
      <c r="BE1031" s="10"/>
      <c r="BF1031" s="10"/>
    </row>
    <row r="1032" spans="1:68" s="26" customFormat="1" x14ac:dyDescent="0.25">
      <c r="A1032" s="1" t="s">
        <v>64</v>
      </c>
      <c r="B1032" s="13"/>
      <c r="C1032" s="13"/>
      <c r="D1032" s="15"/>
      <c r="E1032" s="13"/>
      <c r="F1032" s="13"/>
      <c r="G1032" s="13"/>
      <c r="H1032" s="14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15"/>
      <c r="U1032" s="15"/>
      <c r="V1032" s="15"/>
      <c r="W1032" s="15"/>
      <c r="X1032" s="15"/>
      <c r="Y1032" s="15"/>
      <c r="Z1032" s="15">
        <v>1</v>
      </c>
      <c r="AA1032" s="15">
        <v>1</v>
      </c>
      <c r="AB1032" s="15"/>
      <c r="AC1032" s="15"/>
      <c r="AD1032" s="15"/>
      <c r="AE1032" s="15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0"/>
      <c r="BE1032" s="10"/>
      <c r="BF1032" s="10"/>
    </row>
    <row r="1033" spans="1:68" s="26" customFormat="1" x14ac:dyDescent="0.25">
      <c r="A1033" s="1" t="s">
        <v>60</v>
      </c>
      <c r="B1033" s="16"/>
      <c r="C1033" s="16"/>
      <c r="D1033" s="34"/>
      <c r="E1033" s="16"/>
      <c r="F1033" s="16"/>
      <c r="G1033" s="16"/>
      <c r="H1033" s="16"/>
      <c r="I1033" s="16"/>
      <c r="J1033" s="34"/>
      <c r="K1033" s="16"/>
      <c r="L1033" s="16"/>
      <c r="M1033" s="16"/>
      <c r="N1033" s="16"/>
      <c r="O1033" s="16"/>
      <c r="P1033" s="34"/>
      <c r="Q1033" s="16"/>
      <c r="R1033" s="16"/>
      <c r="S1033" s="34"/>
      <c r="T1033" s="16"/>
      <c r="U1033" s="16"/>
      <c r="V1033" s="16"/>
      <c r="W1033" s="34"/>
      <c r="X1033" s="17">
        <v>1</v>
      </c>
      <c r="Y1033" s="17">
        <v>4</v>
      </c>
      <c r="Z1033" s="17">
        <v>5</v>
      </c>
      <c r="AA1033" s="17">
        <v>42</v>
      </c>
      <c r="AB1033" s="17">
        <v>44</v>
      </c>
      <c r="AC1033" s="17">
        <v>36</v>
      </c>
      <c r="AD1033" s="17">
        <v>36</v>
      </c>
      <c r="AE1033" s="17">
        <v>33</v>
      </c>
      <c r="AF1033" s="18">
        <v>33</v>
      </c>
      <c r="AG1033" s="18">
        <v>33</v>
      </c>
      <c r="AH1033" s="18">
        <v>33</v>
      </c>
      <c r="AI1033" s="18">
        <v>33</v>
      </c>
      <c r="AJ1033" s="18">
        <v>32</v>
      </c>
      <c r="AK1033" s="18">
        <v>29</v>
      </c>
      <c r="AL1033" s="18">
        <v>23</v>
      </c>
      <c r="AM1033" s="18">
        <v>16</v>
      </c>
      <c r="AN1033" s="18">
        <v>12</v>
      </c>
      <c r="AO1033" s="18">
        <v>1</v>
      </c>
      <c r="AP1033" s="18"/>
      <c r="AQ1033" s="18"/>
      <c r="AR1033" s="18"/>
      <c r="AS1033" s="18"/>
      <c r="AT1033" s="18"/>
      <c r="AU1033" s="18"/>
      <c r="AV1033" s="18"/>
      <c r="AW1033" s="18"/>
      <c r="AX1033" s="18"/>
      <c r="AY1033" s="18"/>
      <c r="AZ1033" s="18"/>
      <c r="BA1033" s="18"/>
      <c r="BB1033" s="18"/>
      <c r="BC1033" s="18"/>
      <c r="BD1033" s="10"/>
      <c r="BE1033" s="10"/>
      <c r="BF1033" s="10"/>
    </row>
    <row r="1034" spans="1:68" s="29" customFormat="1" x14ac:dyDescent="0.25">
      <c r="A1034" s="6" t="s">
        <v>68</v>
      </c>
      <c r="B1034" s="38"/>
      <c r="C1034" s="38"/>
      <c r="D1034" s="36"/>
      <c r="E1034" s="38"/>
      <c r="F1034" s="38">
        <f t="shared" ref="F1034:AS1034" si="180">SUM(F1031:F1033)</f>
        <v>8</v>
      </c>
      <c r="G1034" s="38">
        <f t="shared" si="180"/>
        <v>73</v>
      </c>
      <c r="H1034" s="38">
        <f t="shared" si="180"/>
        <v>95</v>
      </c>
      <c r="I1034" s="38">
        <f t="shared" si="180"/>
        <v>110</v>
      </c>
      <c r="J1034" s="36">
        <f t="shared" si="180"/>
        <v>107</v>
      </c>
      <c r="K1034" s="38">
        <f t="shared" si="180"/>
        <v>112</v>
      </c>
      <c r="L1034" s="38">
        <f t="shared" si="180"/>
        <v>109</v>
      </c>
      <c r="M1034" s="38">
        <f t="shared" si="180"/>
        <v>101</v>
      </c>
      <c r="N1034" s="38">
        <f t="shared" si="180"/>
        <v>100</v>
      </c>
      <c r="O1034" s="38">
        <f t="shared" si="180"/>
        <v>101</v>
      </c>
      <c r="P1034" s="36">
        <f t="shared" si="180"/>
        <v>99</v>
      </c>
      <c r="Q1034" s="38">
        <f t="shared" si="180"/>
        <v>99</v>
      </c>
      <c r="R1034" s="38">
        <f t="shared" si="180"/>
        <v>96</v>
      </c>
      <c r="S1034" s="36">
        <f t="shared" si="180"/>
        <v>94</v>
      </c>
      <c r="T1034" s="38">
        <f t="shared" si="180"/>
        <v>91</v>
      </c>
      <c r="U1034" s="38">
        <f t="shared" si="180"/>
        <v>92</v>
      </c>
      <c r="V1034" s="38">
        <f t="shared" si="180"/>
        <v>91</v>
      </c>
      <c r="W1034" s="36">
        <f t="shared" si="180"/>
        <v>91</v>
      </c>
      <c r="X1034" s="38">
        <f t="shared" si="180"/>
        <v>191</v>
      </c>
      <c r="Y1034" s="38">
        <f t="shared" si="180"/>
        <v>94</v>
      </c>
      <c r="Z1034" s="38">
        <f t="shared" si="180"/>
        <v>102</v>
      </c>
      <c r="AA1034" s="38">
        <f t="shared" si="180"/>
        <v>69</v>
      </c>
      <c r="AB1034" s="38">
        <f t="shared" si="180"/>
        <v>59</v>
      </c>
      <c r="AC1034" s="38">
        <f t="shared" si="180"/>
        <v>62</v>
      </c>
      <c r="AD1034" s="38">
        <f t="shared" si="180"/>
        <v>38</v>
      </c>
      <c r="AE1034" s="38">
        <f t="shared" si="180"/>
        <v>34</v>
      </c>
      <c r="AF1034" s="38">
        <f t="shared" si="180"/>
        <v>34</v>
      </c>
      <c r="AG1034" s="38">
        <f t="shared" si="180"/>
        <v>34</v>
      </c>
      <c r="AH1034" s="38">
        <f t="shared" si="180"/>
        <v>34</v>
      </c>
      <c r="AI1034" s="38">
        <f t="shared" si="180"/>
        <v>34</v>
      </c>
      <c r="AJ1034" s="38">
        <f t="shared" si="180"/>
        <v>33</v>
      </c>
      <c r="AK1034" s="38">
        <f t="shared" si="180"/>
        <v>30</v>
      </c>
      <c r="AL1034" s="38">
        <f t="shared" si="180"/>
        <v>24</v>
      </c>
      <c r="AM1034" s="38">
        <f t="shared" si="180"/>
        <v>17</v>
      </c>
      <c r="AN1034" s="38">
        <f t="shared" si="180"/>
        <v>13</v>
      </c>
      <c r="AO1034" s="38">
        <f t="shared" si="180"/>
        <v>2</v>
      </c>
      <c r="AP1034" s="38">
        <f t="shared" si="180"/>
        <v>1</v>
      </c>
      <c r="AQ1034" s="38">
        <f t="shared" si="180"/>
        <v>0</v>
      </c>
      <c r="AR1034" s="38">
        <f t="shared" si="180"/>
        <v>0</v>
      </c>
      <c r="AS1034" s="38">
        <f t="shared" si="180"/>
        <v>1</v>
      </c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68"/>
      <c r="BE1034" s="68"/>
      <c r="BF1034" s="68"/>
    </row>
    <row r="1035" spans="1:68" s="26" customFormat="1" x14ac:dyDescent="0.25">
      <c r="A1035" s="29" t="s">
        <v>210</v>
      </c>
      <c r="B1035" s="16"/>
      <c r="C1035" s="16"/>
      <c r="D1035" s="34"/>
      <c r="E1035" s="16"/>
      <c r="F1035" s="16"/>
      <c r="G1035" s="16"/>
      <c r="H1035" s="16"/>
      <c r="I1035" s="16"/>
      <c r="J1035" s="34"/>
      <c r="K1035" s="16"/>
      <c r="L1035" s="16"/>
      <c r="M1035" s="16"/>
      <c r="N1035" s="16"/>
      <c r="O1035" s="16"/>
      <c r="P1035" s="34"/>
      <c r="Q1035" s="16"/>
      <c r="R1035" s="16"/>
      <c r="S1035" s="34"/>
      <c r="T1035" s="16"/>
      <c r="U1035" s="16"/>
      <c r="V1035" s="16"/>
      <c r="W1035" s="34"/>
      <c r="X1035" s="17"/>
      <c r="Y1035" s="17"/>
      <c r="Z1035" s="17"/>
      <c r="AA1035" s="17"/>
      <c r="AB1035" s="17"/>
      <c r="AC1035" s="17"/>
      <c r="AD1035" s="17"/>
      <c r="AE1035" s="17"/>
      <c r="AF1035" s="18"/>
      <c r="AG1035" s="18"/>
      <c r="AH1035" s="18"/>
      <c r="AI1035" s="18"/>
      <c r="AJ1035" s="18"/>
      <c r="AK1035" s="18"/>
      <c r="AL1035" s="18"/>
      <c r="AM1035" s="18"/>
      <c r="AN1035" s="18"/>
      <c r="AO1035" s="18"/>
      <c r="AP1035" s="18"/>
      <c r="AQ1035" s="18"/>
      <c r="AR1035" s="18"/>
      <c r="AS1035" s="18"/>
      <c r="AT1035" s="18"/>
      <c r="AU1035" s="18"/>
      <c r="AV1035" s="18"/>
      <c r="AW1035" s="18"/>
      <c r="AX1035" s="18"/>
      <c r="AY1035" s="18"/>
      <c r="AZ1035" s="18"/>
      <c r="BA1035" s="18"/>
      <c r="BB1035" s="18"/>
      <c r="BC1035" s="18"/>
      <c r="BD1035" s="10"/>
      <c r="BE1035" s="10"/>
      <c r="BF1035" s="10"/>
    </row>
    <row r="1036" spans="1:68" s="26" customFormat="1" x14ac:dyDescent="0.25">
      <c r="A1036" s="1" t="s">
        <v>67</v>
      </c>
      <c r="H1036" s="10">
        <v>2</v>
      </c>
      <c r="I1036" s="10">
        <v>8</v>
      </c>
      <c r="J1036" s="10">
        <v>18</v>
      </c>
      <c r="K1036" s="10">
        <v>29</v>
      </c>
      <c r="L1036" s="10">
        <v>41</v>
      </c>
      <c r="M1036" s="10">
        <v>48</v>
      </c>
      <c r="N1036" s="10">
        <v>47</v>
      </c>
      <c r="O1036" s="10">
        <v>46</v>
      </c>
      <c r="P1036" s="10">
        <v>44</v>
      </c>
      <c r="Q1036" s="10">
        <v>41</v>
      </c>
      <c r="R1036" s="10">
        <v>41</v>
      </c>
      <c r="S1036" s="10">
        <v>40</v>
      </c>
      <c r="T1036" s="10">
        <v>40</v>
      </c>
      <c r="U1036" s="10">
        <v>41</v>
      </c>
      <c r="V1036" s="10">
        <v>39</v>
      </c>
      <c r="W1036" s="10">
        <v>11</v>
      </c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10"/>
      <c r="AZ1036" s="10"/>
      <c r="BA1036" s="10"/>
      <c r="BB1036" s="10"/>
      <c r="BC1036" s="10"/>
      <c r="BD1036" s="10"/>
      <c r="BE1036" s="10"/>
      <c r="BF1036" s="10"/>
    </row>
    <row r="1037" spans="1:68" s="26" customFormat="1" x14ac:dyDescent="0.25">
      <c r="A1037" s="1" t="s">
        <v>64</v>
      </c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0"/>
      <c r="BC1037" s="10"/>
      <c r="BD1037" s="10"/>
      <c r="BE1037" s="10"/>
      <c r="BF1037" s="10"/>
    </row>
    <row r="1038" spans="1:68" s="26" customFormat="1" x14ac:dyDescent="0.25">
      <c r="A1038" s="1" t="s">
        <v>60</v>
      </c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/>
      <c r="AK1038" s="10"/>
      <c r="AL1038" s="10"/>
      <c r="AM1038" s="10"/>
      <c r="AN1038" s="10"/>
      <c r="AO1038" s="10"/>
      <c r="AP1038" s="10"/>
      <c r="AQ1038" s="10"/>
      <c r="AR1038" s="10"/>
      <c r="AS1038" s="10"/>
      <c r="AT1038" s="10"/>
      <c r="AU1038" s="10"/>
      <c r="AV1038" s="10"/>
      <c r="AW1038" s="10"/>
      <c r="AX1038" s="10"/>
      <c r="AY1038" s="10"/>
      <c r="AZ1038" s="10"/>
      <c r="BA1038" s="10"/>
      <c r="BB1038" s="10"/>
      <c r="BC1038" s="10"/>
      <c r="BD1038" s="10"/>
      <c r="BE1038" s="10"/>
      <c r="BF1038" s="10"/>
    </row>
    <row r="1039" spans="1:68" s="29" customFormat="1" x14ac:dyDescent="0.25">
      <c r="A1039" s="6" t="s">
        <v>68</v>
      </c>
      <c r="B1039" s="38"/>
      <c r="C1039" s="38"/>
      <c r="D1039" s="36"/>
      <c r="E1039" s="38"/>
      <c r="F1039" s="38"/>
      <c r="G1039" s="38"/>
      <c r="H1039" s="38">
        <f t="shared" ref="H1039:W1039" si="181">SUM(H1036:H1038)</f>
        <v>2</v>
      </c>
      <c r="I1039" s="38">
        <f t="shared" si="181"/>
        <v>8</v>
      </c>
      <c r="J1039" s="36">
        <f t="shared" si="181"/>
        <v>18</v>
      </c>
      <c r="K1039" s="38">
        <f t="shared" si="181"/>
        <v>29</v>
      </c>
      <c r="L1039" s="38">
        <f t="shared" si="181"/>
        <v>41</v>
      </c>
      <c r="M1039" s="38">
        <f t="shared" si="181"/>
        <v>48</v>
      </c>
      <c r="N1039" s="38">
        <f t="shared" si="181"/>
        <v>47</v>
      </c>
      <c r="O1039" s="38">
        <f t="shared" si="181"/>
        <v>46</v>
      </c>
      <c r="P1039" s="36">
        <f t="shared" si="181"/>
        <v>44</v>
      </c>
      <c r="Q1039" s="38">
        <f t="shared" si="181"/>
        <v>41</v>
      </c>
      <c r="R1039" s="38">
        <f t="shared" si="181"/>
        <v>41</v>
      </c>
      <c r="S1039" s="36">
        <f t="shared" si="181"/>
        <v>40</v>
      </c>
      <c r="T1039" s="38">
        <f t="shared" si="181"/>
        <v>40</v>
      </c>
      <c r="U1039" s="38">
        <f t="shared" si="181"/>
        <v>41</v>
      </c>
      <c r="V1039" s="38">
        <f t="shared" si="181"/>
        <v>39</v>
      </c>
      <c r="W1039" s="36">
        <f t="shared" si="181"/>
        <v>11</v>
      </c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68"/>
      <c r="BE1039" s="68"/>
      <c r="BF1039" s="68"/>
    </row>
    <row r="1040" spans="1:68" s="26" customFormat="1" x14ac:dyDescent="0.25">
      <c r="A1040" s="29" t="s">
        <v>211</v>
      </c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/>
      <c r="AK1040" s="10"/>
      <c r="AL1040" s="10"/>
      <c r="AM1040" s="10"/>
      <c r="AN1040" s="10"/>
      <c r="AO1040" s="10"/>
      <c r="AP1040" s="10"/>
      <c r="AQ1040" s="10"/>
      <c r="AR1040" s="10"/>
      <c r="AS1040" s="10"/>
      <c r="AT1040" s="10"/>
      <c r="AU1040" s="10"/>
      <c r="AV1040" s="10"/>
      <c r="AW1040" s="10"/>
      <c r="AX1040" s="10"/>
      <c r="AY1040" s="10"/>
      <c r="AZ1040" s="10"/>
      <c r="BA1040" s="10"/>
      <c r="BB1040" s="10"/>
      <c r="BC1040" s="10"/>
      <c r="BD1040" s="10"/>
      <c r="BE1040" s="10"/>
      <c r="BF1040" s="10"/>
    </row>
    <row r="1041" spans="1:62" s="26" customFormat="1" ht="15" customHeight="1" x14ac:dyDescent="0.25">
      <c r="A1041" s="1" t="s">
        <v>67</v>
      </c>
      <c r="H1041" s="10"/>
      <c r="I1041" s="10">
        <v>1</v>
      </c>
      <c r="J1041" s="10">
        <v>2</v>
      </c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  <c r="AP1041" s="10"/>
      <c r="AQ1041" s="10"/>
      <c r="AR1041" s="10"/>
      <c r="AS1041" s="10"/>
      <c r="AT1041" s="10"/>
      <c r="AU1041" s="10"/>
      <c r="AV1041" s="10"/>
      <c r="AW1041" s="10"/>
      <c r="AX1041" s="10"/>
      <c r="AY1041" s="10"/>
      <c r="AZ1041" s="10"/>
      <c r="BA1041" s="10"/>
      <c r="BB1041" s="10"/>
      <c r="BC1041" s="10"/>
      <c r="BD1041" s="10"/>
      <c r="BE1041" s="10"/>
      <c r="BF1041" s="10"/>
    </row>
    <row r="1042" spans="1:62" s="26" customFormat="1" ht="15" customHeight="1" x14ac:dyDescent="0.25">
      <c r="A1042" s="1" t="s">
        <v>64</v>
      </c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  <c r="AK1042" s="10"/>
      <c r="AL1042" s="10"/>
      <c r="AM1042" s="10"/>
      <c r="AN1042" s="10"/>
      <c r="AO1042" s="10"/>
      <c r="AP1042" s="10"/>
      <c r="AQ1042" s="10"/>
      <c r="AR1042" s="10"/>
      <c r="AS1042" s="10"/>
      <c r="AT1042" s="10"/>
      <c r="AU1042" s="10"/>
      <c r="AV1042" s="10"/>
      <c r="AW1042" s="10"/>
      <c r="AX1042" s="10"/>
      <c r="AY1042" s="10"/>
      <c r="AZ1042" s="10"/>
      <c r="BA1042" s="10"/>
      <c r="BB1042" s="10"/>
      <c r="BC1042" s="10"/>
      <c r="BD1042" s="10"/>
      <c r="BE1042" s="10"/>
      <c r="BF1042" s="10"/>
    </row>
    <row r="1043" spans="1:62" s="26" customFormat="1" ht="15" customHeight="1" x14ac:dyDescent="0.25">
      <c r="A1043" s="1" t="s">
        <v>60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/>
      <c r="AO1043" s="10"/>
      <c r="AP1043" s="10"/>
      <c r="AQ1043" s="10"/>
      <c r="AR1043" s="10"/>
      <c r="AS1043" s="10"/>
      <c r="AT1043" s="10"/>
      <c r="AU1043" s="10"/>
      <c r="AV1043" s="10"/>
      <c r="AW1043" s="10"/>
      <c r="AX1043" s="10"/>
      <c r="AY1043" s="10"/>
      <c r="AZ1043" s="10"/>
      <c r="BA1043" s="10"/>
      <c r="BB1043" s="10"/>
      <c r="BC1043" s="10"/>
      <c r="BD1043" s="10"/>
      <c r="BE1043" s="10"/>
      <c r="BF1043" s="10"/>
    </row>
    <row r="1044" spans="1:62" s="29" customFormat="1" ht="15" customHeight="1" x14ac:dyDescent="0.25">
      <c r="A1044" s="6" t="s">
        <v>68</v>
      </c>
      <c r="B1044" s="38"/>
      <c r="C1044" s="38"/>
      <c r="D1044" s="36"/>
      <c r="E1044" s="38"/>
      <c r="F1044" s="38"/>
      <c r="G1044" s="38"/>
      <c r="H1044" s="38"/>
      <c r="I1044" s="38">
        <f>SUM(I1041:I1043)</f>
        <v>1</v>
      </c>
      <c r="J1044" s="36">
        <f>SUM(J1041:J1043)</f>
        <v>2</v>
      </c>
      <c r="K1044" s="38"/>
      <c r="L1044" s="38"/>
      <c r="M1044" s="38"/>
      <c r="N1044" s="38"/>
      <c r="O1044" s="38"/>
      <c r="P1044" s="36"/>
      <c r="Q1044" s="38"/>
      <c r="R1044" s="38"/>
      <c r="S1044" s="36"/>
      <c r="T1044" s="38"/>
      <c r="U1044" s="38"/>
      <c r="V1044" s="38"/>
      <c r="W1044" s="36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68"/>
      <c r="BE1044" s="68"/>
      <c r="BF1044" s="68"/>
    </row>
    <row r="1045" spans="1:62" s="26" customFormat="1" ht="15" customHeight="1" x14ac:dyDescent="0.25">
      <c r="A1045" s="29" t="s">
        <v>26</v>
      </c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  <c r="AP1045" s="10"/>
      <c r="AQ1045" s="10"/>
      <c r="AR1045" s="10"/>
      <c r="AS1045" s="10"/>
      <c r="AT1045" s="10"/>
      <c r="AU1045" s="10"/>
      <c r="AV1045" s="10"/>
      <c r="AW1045" s="10"/>
      <c r="AX1045" s="10"/>
      <c r="AY1045" s="10"/>
      <c r="AZ1045" s="10"/>
      <c r="BA1045" s="10"/>
      <c r="BB1045" s="10"/>
      <c r="BC1045" s="10"/>
      <c r="BD1045" s="10"/>
      <c r="BE1045" s="10"/>
      <c r="BF1045" s="10"/>
    </row>
    <row r="1046" spans="1:62" s="26" customFormat="1" ht="15" customHeight="1" x14ac:dyDescent="0.25">
      <c r="A1046" s="1" t="s">
        <v>67</v>
      </c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10">
        <v>40</v>
      </c>
      <c r="O1046" s="10">
        <v>44</v>
      </c>
      <c r="P1046" s="10">
        <v>43</v>
      </c>
      <c r="Q1046" s="10">
        <v>43</v>
      </c>
      <c r="R1046" s="10">
        <v>29</v>
      </c>
      <c r="S1046" s="10">
        <v>19</v>
      </c>
      <c r="T1046" s="10">
        <v>17</v>
      </c>
      <c r="U1046" s="10">
        <v>12</v>
      </c>
      <c r="V1046" s="10">
        <v>11</v>
      </c>
      <c r="W1046" s="10">
        <v>10</v>
      </c>
      <c r="X1046" s="10">
        <v>9</v>
      </c>
      <c r="Y1046" s="10">
        <v>9</v>
      </c>
      <c r="Z1046" s="10">
        <v>12</v>
      </c>
      <c r="AA1046" s="10">
        <v>17</v>
      </c>
      <c r="AB1046" s="10">
        <v>17</v>
      </c>
      <c r="AC1046" s="10">
        <v>15</v>
      </c>
      <c r="AD1046" s="10">
        <v>15</v>
      </c>
      <c r="AE1046" s="10">
        <v>15</v>
      </c>
      <c r="AF1046" s="10">
        <v>15</v>
      </c>
      <c r="AG1046" s="10">
        <v>15</v>
      </c>
      <c r="AH1046" s="10">
        <v>15</v>
      </c>
      <c r="AI1046" s="10">
        <v>14</v>
      </c>
      <c r="AJ1046" s="10">
        <v>14</v>
      </c>
      <c r="AK1046" s="10">
        <v>14</v>
      </c>
      <c r="AL1046" s="10">
        <v>14</v>
      </c>
      <c r="AM1046" s="10">
        <v>14</v>
      </c>
      <c r="AN1046" s="10">
        <v>13</v>
      </c>
      <c r="AO1046" s="10">
        <v>13</v>
      </c>
      <c r="AP1046" s="10">
        <v>12</v>
      </c>
      <c r="AQ1046" s="10">
        <v>12</v>
      </c>
      <c r="AR1046" s="10">
        <v>10</v>
      </c>
      <c r="AS1046" s="10">
        <v>10</v>
      </c>
      <c r="AT1046" s="10">
        <v>8</v>
      </c>
      <c r="AU1046" s="10">
        <v>7</v>
      </c>
      <c r="AV1046" s="10">
        <v>6</v>
      </c>
      <c r="AW1046" s="10">
        <v>4</v>
      </c>
      <c r="AX1046" s="10">
        <v>4</v>
      </c>
      <c r="AY1046" s="10">
        <v>4</v>
      </c>
      <c r="AZ1046" s="10">
        <v>4</v>
      </c>
      <c r="BA1046" s="10">
        <v>2</v>
      </c>
      <c r="BB1046" s="10">
        <v>2</v>
      </c>
      <c r="BC1046" s="10">
        <v>3</v>
      </c>
      <c r="BD1046" s="10">
        <v>2</v>
      </c>
      <c r="BE1046" s="10">
        <v>1</v>
      </c>
      <c r="BF1046" s="10"/>
      <c r="BG1046" s="10"/>
      <c r="BH1046" s="10"/>
    </row>
    <row r="1047" spans="1:62" s="26" customFormat="1" ht="15" customHeight="1" x14ac:dyDescent="0.25">
      <c r="A1047" s="1" t="s">
        <v>64</v>
      </c>
      <c r="B1047" s="12"/>
      <c r="C1047" s="12"/>
      <c r="D1047" s="33"/>
      <c r="E1047" s="12"/>
      <c r="F1047" s="12"/>
      <c r="G1047" s="12"/>
      <c r="H1047" s="12"/>
      <c r="I1047" s="12"/>
      <c r="J1047" s="33"/>
      <c r="K1047" s="12"/>
      <c r="L1047" s="12"/>
      <c r="M1047" s="12"/>
      <c r="N1047" s="12"/>
      <c r="O1047" s="12"/>
      <c r="P1047" s="33"/>
      <c r="Q1047" s="12"/>
      <c r="R1047" s="12"/>
      <c r="S1047" s="33"/>
      <c r="T1047" s="12"/>
      <c r="U1047" s="12"/>
      <c r="V1047" s="12"/>
      <c r="W1047" s="33"/>
      <c r="X1047" s="12"/>
      <c r="Y1047" s="12"/>
      <c r="Z1047" s="12"/>
      <c r="AA1047" s="12"/>
      <c r="AB1047" s="12"/>
      <c r="AC1047" s="12"/>
      <c r="AD1047" s="12"/>
      <c r="AE1047" s="12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0"/>
      <c r="BE1047" s="10"/>
      <c r="BF1047" s="10"/>
    </row>
    <row r="1048" spans="1:62" s="26" customFormat="1" ht="15" customHeight="1" x14ac:dyDescent="0.25">
      <c r="A1048" s="1" t="s">
        <v>60</v>
      </c>
      <c r="B1048" s="16"/>
      <c r="C1048" s="16"/>
      <c r="D1048" s="34"/>
      <c r="E1048" s="16"/>
      <c r="F1048" s="16"/>
      <c r="G1048" s="16"/>
      <c r="H1048" s="16"/>
      <c r="I1048" s="16"/>
      <c r="J1048" s="34"/>
      <c r="K1048" s="16"/>
      <c r="L1048" s="16"/>
      <c r="M1048" s="16"/>
      <c r="N1048" s="16"/>
      <c r="O1048" s="16"/>
      <c r="P1048" s="34"/>
      <c r="Q1048" s="16"/>
      <c r="R1048" s="16"/>
      <c r="S1048" s="34"/>
      <c r="T1048" s="16"/>
      <c r="U1048" s="16"/>
      <c r="V1048" s="16"/>
      <c r="W1048" s="34"/>
      <c r="X1048" s="16"/>
      <c r="Y1048" s="16"/>
      <c r="Z1048" s="16"/>
      <c r="AA1048" s="16"/>
      <c r="AB1048" s="16"/>
      <c r="AC1048" s="16"/>
      <c r="AD1048" s="16"/>
      <c r="AE1048" s="16"/>
      <c r="AF1048" s="18"/>
      <c r="AG1048" s="18"/>
      <c r="AH1048" s="18"/>
      <c r="AI1048" s="18"/>
      <c r="AJ1048" s="18"/>
      <c r="AK1048" s="18"/>
      <c r="AL1048" s="18"/>
      <c r="AM1048" s="18"/>
      <c r="AN1048" s="18"/>
      <c r="AO1048" s="18"/>
      <c r="AP1048" s="18"/>
      <c r="AQ1048" s="18"/>
      <c r="AR1048" s="18"/>
      <c r="AS1048" s="18">
        <v>1</v>
      </c>
      <c r="AT1048" s="18">
        <v>1</v>
      </c>
      <c r="AU1048" s="18">
        <v>1</v>
      </c>
      <c r="AV1048" s="18">
        <v>1</v>
      </c>
      <c r="AW1048" s="18">
        <v>1</v>
      </c>
      <c r="AX1048" s="18">
        <v>1</v>
      </c>
      <c r="AY1048" s="18">
        <v>1</v>
      </c>
      <c r="AZ1048" s="18">
        <v>1</v>
      </c>
      <c r="BA1048" s="18">
        <v>1</v>
      </c>
      <c r="BB1048" s="18">
        <v>1</v>
      </c>
      <c r="BC1048" s="18"/>
      <c r="BD1048" s="17"/>
      <c r="BE1048" s="17"/>
      <c r="BF1048" s="17"/>
      <c r="BG1048" s="17"/>
      <c r="BH1048" s="17"/>
      <c r="BI1048" s="28"/>
      <c r="BJ1048" s="28"/>
    </row>
    <row r="1049" spans="1:62" s="29" customFormat="1" ht="15" customHeight="1" x14ac:dyDescent="0.25">
      <c r="A1049" s="6" t="s">
        <v>68</v>
      </c>
      <c r="B1049" s="38"/>
      <c r="C1049" s="38"/>
      <c r="D1049" s="36"/>
      <c r="E1049" s="38"/>
      <c r="F1049" s="38"/>
      <c r="G1049" s="38"/>
      <c r="H1049" s="38"/>
      <c r="I1049" s="38"/>
      <c r="J1049" s="36"/>
      <c r="K1049" s="38"/>
      <c r="L1049" s="38"/>
      <c r="M1049" s="38"/>
      <c r="N1049" s="38">
        <f t="shared" ref="N1049:BE1049" si="182">SUM(N1046:N1048)</f>
        <v>40</v>
      </c>
      <c r="O1049" s="38">
        <f t="shared" si="182"/>
        <v>44</v>
      </c>
      <c r="P1049" s="36">
        <f t="shared" si="182"/>
        <v>43</v>
      </c>
      <c r="Q1049" s="38">
        <f t="shared" si="182"/>
        <v>43</v>
      </c>
      <c r="R1049" s="38">
        <f t="shared" si="182"/>
        <v>29</v>
      </c>
      <c r="S1049" s="36">
        <f t="shared" si="182"/>
        <v>19</v>
      </c>
      <c r="T1049" s="38">
        <f t="shared" si="182"/>
        <v>17</v>
      </c>
      <c r="U1049" s="38">
        <f t="shared" si="182"/>
        <v>12</v>
      </c>
      <c r="V1049" s="38">
        <f t="shared" si="182"/>
        <v>11</v>
      </c>
      <c r="W1049" s="36">
        <f t="shared" si="182"/>
        <v>10</v>
      </c>
      <c r="X1049" s="38">
        <f t="shared" si="182"/>
        <v>9</v>
      </c>
      <c r="Y1049" s="38">
        <f t="shared" si="182"/>
        <v>9</v>
      </c>
      <c r="Z1049" s="38">
        <f t="shared" si="182"/>
        <v>12</v>
      </c>
      <c r="AA1049" s="38">
        <f t="shared" si="182"/>
        <v>17</v>
      </c>
      <c r="AB1049" s="38">
        <f t="shared" si="182"/>
        <v>17</v>
      </c>
      <c r="AC1049" s="38">
        <f t="shared" si="182"/>
        <v>15</v>
      </c>
      <c r="AD1049" s="38">
        <f t="shared" si="182"/>
        <v>15</v>
      </c>
      <c r="AE1049" s="38">
        <f t="shared" si="182"/>
        <v>15</v>
      </c>
      <c r="AF1049" s="38">
        <f t="shared" si="182"/>
        <v>15</v>
      </c>
      <c r="AG1049" s="38">
        <f t="shared" si="182"/>
        <v>15</v>
      </c>
      <c r="AH1049" s="38">
        <f t="shared" si="182"/>
        <v>15</v>
      </c>
      <c r="AI1049" s="38">
        <f t="shared" si="182"/>
        <v>14</v>
      </c>
      <c r="AJ1049" s="38">
        <f t="shared" si="182"/>
        <v>14</v>
      </c>
      <c r="AK1049" s="38">
        <f t="shared" si="182"/>
        <v>14</v>
      </c>
      <c r="AL1049" s="38">
        <f t="shared" si="182"/>
        <v>14</v>
      </c>
      <c r="AM1049" s="38">
        <f t="shared" si="182"/>
        <v>14</v>
      </c>
      <c r="AN1049" s="38">
        <f t="shared" si="182"/>
        <v>13</v>
      </c>
      <c r="AO1049" s="38">
        <f t="shared" si="182"/>
        <v>13</v>
      </c>
      <c r="AP1049" s="38">
        <f t="shared" si="182"/>
        <v>12</v>
      </c>
      <c r="AQ1049" s="38">
        <f t="shared" si="182"/>
        <v>12</v>
      </c>
      <c r="AR1049" s="38">
        <f t="shared" si="182"/>
        <v>10</v>
      </c>
      <c r="AS1049" s="38">
        <f t="shared" si="182"/>
        <v>11</v>
      </c>
      <c r="AT1049" s="38">
        <f t="shared" si="182"/>
        <v>9</v>
      </c>
      <c r="AU1049" s="38">
        <f t="shared" si="182"/>
        <v>8</v>
      </c>
      <c r="AV1049" s="38">
        <f t="shared" si="182"/>
        <v>7</v>
      </c>
      <c r="AW1049" s="38">
        <f t="shared" si="182"/>
        <v>5</v>
      </c>
      <c r="AX1049" s="38">
        <f t="shared" si="182"/>
        <v>5</v>
      </c>
      <c r="AY1049" s="38">
        <f t="shared" si="182"/>
        <v>5</v>
      </c>
      <c r="AZ1049" s="38">
        <f t="shared" si="182"/>
        <v>5</v>
      </c>
      <c r="BA1049" s="38">
        <f t="shared" si="182"/>
        <v>3</v>
      </c>
      <c r="BB1049" s="38">
        <f t="shared" si="182"/>
        <v>3</v>
      </c>
      <c r="BC1049" s="38">
        <f t="shared" si="182"/>
        <v>3</v>
      </c>
      <c r="BD1049" s="38">
        <f t="shared" si="182"/>
        <v>2</v>
      </c>
      <c r="BE1049" s="38">
        <f t="shared" si="182"/>
        <v>1</v>
      </c>
      <c r="BF1049" s="38"/>
      <c r="BG1049" s="38"/>
      <c r="BH1049" s="38"/>
    </row>
    <row r="1050" spans="1:62" s="26" customFormat="1" ht="15" customHeight="1" x14ac:dyDescent="0.25">
      <c r="A1050" s="29" t="s">
        <v>27</v>
      </c>
      <c r="B1050" s="16"/>
      <c r="C1050" s="16"/>
      <c r="D1050" s="34"/>
      <c r="E1050" s="16"/>
      <c r="F1050" s="16"/>
      <c r="G1050" s="16"/>
      <c r="H1050" s="16"/>
      <c r="I1050" s="16"/>
      <c r="J1050" s="34"/>
      <c r="K1050" s="16"/>
      <c r="L1050" s="16"/>
      <c r="M1050" s="16"/>
      <c r="N1050" s="16"/>
      <c r="O1050" s="16"/>
      <c r="P1050" s="34"/>
      <c r="Q1050" s="16"/>
      <c r="R1050" s="16"/>
      <c r="S1050" s="34"/>
      <c r="T1050" s="16"/>
      <c r="U1050" s="16"/>
      <c r="V1050" s="16"/>
      <c r="W1050" s="34"/>
      <c r="X1050" s="16"/>
      <c r="Y1050" s="16"/>
      <c r="Z1050" s="16"/>
      <c r="AA1050" s="16"/>
      <c r="AB1050" s="16"/>
      <c r="AC1050" s="16"/>
      <c r="AD1050" s="16"/>
      <c r="AE1050" s="16"/>
      <c r="AF1050" s="18"/>
      <c r="AG1050" s="18"/>
      <c r="AH1050" s="18"/>
      <c r="AI1050" s="18"/>
      <c r="AJ1050" s="18"/>
      <c r="AK1050" s="18"/>
      <c r="AL1050" s="18"/>
      <c r="AM1050" s="18"/>
      <c r="AN1050" s="18"/>
      <c r="AO1050" s="18"/>
      <c r="AP1050" s="18"/>
      <c r="AQ1050" s="18"/>
      <c r="AR1050" s="18"/>
      <c r="AS1050" s="18"/>
      <c r="AT1050" s="18"/>
      <c r="AU1050" s="18"/>
      <c r="AV1050" s="18"/>
      <c r="AW1050" s="18"/>
      <c r="AX1050" s="18"/>
      <c r="AY1050" s="18"/>
      <c r="AZ1050" s="18"/>
      <c r="BA1050" s="18"/>
      <c r="BB1050" s="18"/>
      <c r="BC1050" s="18"/>
      <c r="BD1050" s="10"/>
      <c r="BE1050" s="10"/>
      <c r="BF1050" s="10"/>
    </row>
    <row r="1051" spans="1:62" s="26" customFormat="1" ht="15" customHeight="1" x14ac:dyDescent="0.25">
      <c r="A1051" s="1" t="s">
        <v>67</v>
      </c>
      <c r="B1051" s="29"/>
      <c r="C1051" s="29"/>
      <c r="D1051" s="29"/>
      <c r="E1051" s="29"/>
      <c r="F1051" s="29"/>
      <c r="G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10">
        <v>5</v>
      </c>
      <c r="AD1051" s="10">
        <v>5</v>
      </c>
      <c r="AE1051" s="10">
        <v>5</v>
      </c>
      <c r="AF1051" s="10">
        <v>5</v>
      </c>
      <c r="AG1051" s="10">
        <v>5</v>
      </c>
      <c r="AH1051" s="10">
        <v>5</v>
      </c>
      <c r="AI1051" s="10">
        <v>5</v>
      </c>
      <c r="AJ1051" s="10">
        <v>5</v>
      </c>
      <c r="AK1051" s="10">
        <v>6</v>
      </c>
      <c r="AL1051" s="10">
        <v>7</v>
      </c>
      <c r="AM1051" s="10">
        <v>7</v>
      </c>
      <c r="AN1051" s="10">
        <v>7</v>
      </c>
      <c r="AO1051" s="10">
        <v>7</v>
      </c>
      <c r="AP1051" s="10">
        <v>7</v>
      </c>
      <c r="AQ1051" s="10">
        <v>7</v>
      </c>
      <c r="AR1051" s="10">
        <v>8</v>
      </c>
      <c r="AS1051" s="10">
        <v>8</v>
      </c>
      <c r="AT1051" s="10">
        <v>8</v>
      </c>
      <c r="AU1051" s="10">
        <v>8</v>
      </c>
      <c r="AV1051" s="10">
        <v>5</v>
      </c>
      <c r="AW1051" s="10">
        <v>5</v>
      </c>
      <c r="AX1051" s="10">
        <v>4</v>
      </c>
      <c r="AY1051" s="10">
        <v>2</v>
      </c>
      <c r="AZ1051" s="10">
        <v>1</v>
      </c>
      <c r="BA1051" s="10">
        <v>1</v>
      </c>
      <c r="BB1051" s="10"/>
      <c r="BC1051" s="10"/>
      <c r="BD1051" s="10"/>
      <c r="BE1051" s="10"/>
      <c r="BF1051" s="10"/>
    </row>
    <row r="1052" spans="1:62" s="26" customFormat="1" ht="15" customHeight="1" x14ac:dyDescent="0.25">
      <c r="A1052" s="1" t="s">
        <v>64</v>
      </c>
      <c r="B1052" s="12"/>
      <c r="C1052" s="12"/>
      <c r="D1052" s="33"/>
      <c r="E1052" s="12"/>
      <c r="F1052" s="12"/>
      <c r="G1052" s="12"/>
      <c r="H1052" s="12"/>
      <c r="I1052" s="12"/>
      <c r="J1052" s="33"/>
      <c r="K1052" s="12"/>
      <c r="L1052" s="12"/>
      <c r="M1052" s="12"/>
      <c r="N1052" s="12"/>
      <c r="O1052" s="12"/>
      <c r="P1052" s="33"/>
      <c r="Q1052" s="12"/>
      <c r="R1052" s="12"/>
      <c r="S1052" s="33"/>
      <c r="T1052" s="12"/>
      <c r="U1052" s="12"/>
      <c r="V1052" s="12"/>
      <c r="W1052" s="33"/>
      <c r="X1052" s="12"/>
      <c r="Y1052" s="12"/>
      <c r="Z1052" s="12"/>
      <c r="AA1052" s="12"/>
      <c r="AB1052" s="12"/>
      <c r="AC1052" s="12"/>
      <c r="AD1052" s="12"/>
      <c r="AE1052" s="12"/>
      <c r="AF1052" s="14"/>
      <c r="AG1052" s="14"/>
      <c r="AH1052" s="14"/>
      <c r="AI1052" s="14"/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0"/>
      <c r="BE1052" s="10"/>
      <c r="BF1052" s="10"/>
    </row>
    <row r="1053" spans="1:62" s="26" customFormat="1" ht="15" customHeight="1" x14ac:dyDescent="0.25">
      <c r="A1053" s="1" t="s">
        <v>60</v>
      </c>
      <c r="B1053" s="12"/>
      <c r="C1053" s="12"/>
      <c r="D1053" s="33"/>
      <c r="E1053" s="12"/>
      <c r="F1053" s="12"/>
      <c r="G1053" s="12"/>
      <c r="H1053" s="12"/>
      <c r="I1053" s="12"/>
      <c r="J1053" s="33"/>
      <c r="K1053" s="12"/>
      <c r="L1053" s="12"/>
      <c r="M1053" s="12"/>
      <c r="N1053" s="12"/>
      <c r="O1053" s="12"/>
      <c r="P1053" s="33"/>
      <c r="Q1053" s="12"/>
      <c r="R1053" s="12"/>
      <c r="S1053" s="33"/>
      <c r="T1053" s="12"/>
      <c r="U1053" s="12"/>
      <c r="V1053" s="12"/>
      <c r="W1053" s="33"/>
      <c r="X1053" s="12"/>
      <c r="Y1053" s="12"/>
      <c r="Z1053" s="12"/>
      <c r="AA1053" s="12"/>
      <c r="AB1053" s="12"/>
      <c r="AC1053" s="12"/>
      <c r="AD1053" s="12"/>
      <c r="AE1053" s="12"/>
      <c r="AF1053" s="14"/>
      <c r="AG1053" s="14"/>
      <c r="AH1053" s="14"/>
      <c r="AI1053" s="14"/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0"/>
      <c r="BE1053" s="10"/>
      <c r="BF1053" s="10"/>
    </row>
    <row r="1054" spans="1:62" s="29" customFormat="1" ht="15" customHeight="1" x14ac:dyDescent="0.25">
      <c r="A1054" s="6" t="s">
        <v>68</v>
      </c>
      <c r="B1054" s="38"/>
      <c r="C1054" s="38"/>
      <c r="D1054" s="36"/>
      <c r="E1054" s="38"/>
      <c r="F1054" s="38"/>
      <c r="G1054" s="38"/>
      <c r="H1054" s="38"/>
      <c r="I1054" s="38"/>
      <c r="J1054" s="36"/>
      <c r="K1054" s="38"/>
      <c r="L1054" s="38"/>
      <c r="M1054" s="38"/>
      <c r="N1054" s="38"/>
      <c r="O1054" s="38"/>
      <c r="P1054" s="36"/>
      <c r="Q1054" s="38"/>
      <c r="R1054" s="38"/>
      <c r="S1054" s="36"/>
      <c r="T1054" s="38"/>
      <c r="U1054" s="38"/>
      <c r="V1054" s="38"/>
      <c r="W1054" s="36"/>
      <c r="X1054" s="38"/>
      <c r="Y1054" s="38"/>
      <c r="Z1054" s="38"/>
      <c r="AA1054" s="38"/>
      <c r="AB1054" s="38"/>
      <c r="AC1054" s="38">
        <f t="shared" ref="AC1054:BA1054" si="183">SUM(AC1051:AC1053)</f>
        <v>5</v>
      </c>
      <c r="AD1054" s="38">
        <f t="shared" si="183"/>
        <v>5</v>
      </c>
      <c r="AE1054" s="38">
        <f t="shared" si="183"/>
        <v>5</v>
      </c>
      <c r="AF1054" s="38">
        <f t="shared" si="183"/>
        <v>5</v>
      </c>
      <c r="AG1054" s="38">
        <f t="shared" si="183"/>
        <v>5</v>
      </c>
      <c r="AH1054" s="38">
        <f t="shared" si="183"/>
        <v>5</v>
      </c>
      <c r="AI1054" s="38">
        <f t="shared" si="183"/>
        <v>5</v>
      </c>
      <c r="AJ1054" s="38">
        <f t="shared" si="183"/>
        <v>5</v>
      </c>
      <c r="AK1054" s="38">
        <f t="shared" si="183"/>
        <v>6</v>
      </c>
      <c r="AL1054" s="38">
        <f t="shared" si="183"/>
        <v>7</v>
      </c>
      <c r="AM1054" s="38">
        <f t="shared" si="183"/>
        <v>7</v>
      </c>
      <c r="AN1054" s="38">
        <f t="shared" si="183"/>
        <v>7</v>
      </c>
      <c r="AO1054" s="38">
        <f t="shared" si="183"/>
        <v>7</v>
      </c>
      <c r="AP1054" s="38">
        <f t="shared" si="183"/>
        <v>7</v>
      </c>
      <c r="AQ1054" s="38">
        <f t="shared" si="183"/>
        <v>7</v>
      </c>
      <c r="AR1054" s="38">
        <f t="shared" si="183"/>
        <v>8</v>
      </c>
      <c r="AS1054" s="38">
        <f t="shared" si="183"/>
        <v>8</v>
      </c>
      <c r="AT1054" s="38">
        <f t="shared" si="183"/>
        <v>8</v>
      </c>
      <c r="AU1054" s="38">
        <f t="shared" si="183"/>
        <v>8</v>
      </c>
      <c r="AV1054" s="38">
        <f t="shared" si="183"/>
        <v>5</v>
      </c>
      <c r="AW1054" s="38">
        <f t="shared" si="183"/>
        <v>5</v>
      </c>
      <c r="AX1054" s="38">
        <f t="shared" si="183"/>
        <v>4</v>
      </c>
      <c r="AY1054" s="38">
        <f t="shared" si="183"/>
        <v>2</v>
      </c>
      <c r="AZ1054" s="38">
        <f t="shared" si="183"/>
        <v>1</v>
      </c>
      <c r="BA1054" s="38">
        <f t="shared" si="183"/>
        <v>1</v>
      </c>
      <c r="BB1054" s="38"/>
      <c r="BC1054" s="38"/>
      <c r="BD1054" s="68"/>
      <c r="BE1054" s="68"/>
      <c r="BF1054" s="68"/>
    </row>
    <row r="1055" spans="1:62" s="26" customFormat="1" ht="15" customHeight="1" x14ac:dyDescent="0.25">
      <c r="A1055" s="29" t="s">
        <v>28</v>
      </c>
      <c r="H1055" s="10"/>
      <c r="I1055" s="10"/>
      <c r="J1055" s="10"/>
      <c r="K1055" s="10"/>
      <c r="L1055" s="10"/>
      <c r="M1055" s="10"/>
      <c r="Q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  <c r="AT1055" s="10"/>
      <c r="AU1055" s="10"/>
      <c r="AV1055" s="10"/>
      <c r="AW1055" s="10"/>
      <c r="AX1055" s="10"/>
      <c r="AY1055" s="10"/>
      <c r="AZ1055" s="10"/>
      <c r="BA1055" s="10"/>
      <c r="BB1055" s="10"/>
      <c r="BC1055" s="10"/>
      <c r="BD1055" s="10"/>
      <c r="BE1055" s="10"/>
      <c r="BF1055" s="10"/>
    </row>
    <row r="1056" spans="1:62" s="26" customFormat="1" ht="15" customHeight="1" x14ac:dyDescent="0.25">
      <c r="A1056" s="1" t="s">
        <v>67</v>
      </c>
      <c r="B1056" s="29"/>
      <c r="C1056" s="29"/>
      <c r="D1056" s="29"/>
      <c r="E1056" s="29"/>
      <c r="F1056" s="29"/>
      <c r="G1056" s="29"/>
      <c r="H1056" s="29"/>
      <c r="I1056" s="29"/>
      <c r="J1056" s="29"/>
      <c r="K1056" s="29"/>
      <c r="L1056" s="29"/>
      <c r="M1056" s="29"/>
      <c r="N1056" s="29"/>
      <c r="O1056" s="10">
        <v>8</v>
      </c>
      <c r="P1056" s="10">
        <v>9</v>
      </c>
      <c r="Q1056" s="10">
        <v>9</v>
      </c>
      <c r="R1056" s="10">
        <v>9</v>
      </c>
      <c r="S1056" s="10">
        <v>9</v>
      </c>
      <c r="T1056" s="10">
        <v>9</v>
      </c>
      <c r="U1056" s="10">
        <v>9</v>
      </c>
      <c r="V1056" s="10">
        <v>9</v>
      </c>
      <c r="W1056" s="10">
        <v>9</v>
      </c>
      <c r="X1056" s="10">
        <v>5</v>
      </c>
      <c r="Y1056" s="10">
        <v>4</v>
      </c>
      <c r="Z1056" s="10">
        <v>15</v>
      </c>
      <c r="AA1056" s="10">
        <v>15</v>
      </c>
      <c r="AB1056" s="10">
        <v>15</v>
      </c>
      <c r="AC1056" s="10">
        <v>15</v>
      </c>
      <c r="AD1056" s="10">
        <v>15</v>
      </c>
      <c r="AE1056" s="10">
        <v>15</v>
      </c>
      <c r="AF1056" s="10">
        <v>15</v>
      </c>
      <c r="AG1056" s="10">
        <v>15</v>
      </c>
      <c r="AH1056" s="10">
        <v>15</v>
      </c>
      <c r="AI1056" s="10">
        <v>15</v>
      </c>
      <c r="AJ1056" s="10">
        <v>12</v>
      </c>
      <c r="AK1056" s="10">
        <v>12</v>
      </c>
      <c r="AL1056" s="10">
        <v>12</v>
      </c>
      <c r="AM1056" s="10">
        <v>5</v>
      </c>
      <c r="AN1056" s="10">
        <v>5</v>
      </c>
      <c r="AO1056" s="10">
        <v>3</v>
      </c>
      <c r="AP1056" s="10"/>
      <c r="AQ1056" s="10"/>
      <c r="AR1056" s="10"/>
      <c r="AS1056" s="10"/>
      <c r="AT1056" s="10"/>
      <c r="AU1056" s="10"/>
      <c r="AV1056" s="10"/>
      <c r="AW1056" s="10"/>
      <c r="AX1056" s="10"/>
      <c r="AY1056" s="10"/>
      <c r="AZ1056" s="10"/>
      <c r="BA1056" s="10"/>
      <c r="BB1056" s="10"/>
      <c r="BC1056" s="10"/>
      <c r="BD1056" s="10"/>
      <c r="BE1056" s="10"/>
      <c r="BF1056" s="10"/>
    </row>
    <row r="1057" spans="1:62" s="26" customFormat="1" ht="15" customHeight="1" x14ac:dyDescent="0.25">
      <c r="A1057" s="1" t="s">
        <v>64</v>
      </c>
      <c r="B1057" s="12"/>
      <c r="C1057" s="12"/>
      <c r="D1057" s="33"/>
      <c r="E1057" s="12"/>
      <c r="F1057" s="12"/>
      <c r="G1057" s="12"/>
      <c r="H1057" s="12"/>
      <c r="I1057" s="12"/>
      <c r="J1057" s="33"/>
      <c r="K1057" s="12"/>
      <c r="L1057" s="12"/>
      <c r="M1057" s="12"/>
      <c r="N1057" s="12"/>
      <c r="O1057" s="12"/>
      <c r="P1057" s="33"/>
      <c r="Q1057" s="12"/>
      <c r="R1057" s="12"/>
      <c r="S1057" s="33"/>
      <c r="T1057" s="12"/>
      <c r="U1057" s="12"/>
      <c r="V1057" s="12"/>
      <c r="W1057" s="33"/>
      <c r="X1057" s="12"/>
      <c r="Y1057" s="12"/>
      <c r="Z1057" s="12"/>
      <c r="AA1057" s="12"/>
      <c r="AB1057" s="12"/>
      <c r="AC1057" s="12"/>
      <c r="AD1057" s="12"/>
      <c r="AE1057" s="12"/>
      <c r="AF1057" s="14"/>
      <c r="AG1057" s="14"/>
      <c r="AH1057" s="14"/>
      <c r="AI1057" s="14"/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0"/>
      <c r="BE1057" s="10"/>
      <c r="BF1057" s="10"/>
    </row>
    <row r="1058" spans="1:62" s="26" customFormat="1" ht="15" customHeight="1" x14ac:dyDescent="0.25">
      <c r="A1058" s="1" t="s">
        <v>60</v>
      </c>
      <c r="B1058" s="12"/>
      <c r="C1058" s="12"/>
      <c r="D1058" s="33"/>
      <c r="E1058" s="12"/>
      <c r="F1058" s="12"/>
      <c r="G1058" s="12"/>
      <c r="H1058" s="12"/>
      <c r="I1058" s="12"/>
      <c r="J1058" s="33"/>
      <c r="K1058" s="12"/>
      <c r="L1058" s="12"/>
      <c r="M1058" s="12"/>
      <c r="N1058" s="12"/>
      <c r="O1058" s="12"/>
      <c r="P1058" s="33"/>
      <c r="Q1058" s="12"/>
      <c r="R1058" s="12"/>
      <c r="S1058" s="33"/>
      <c r="T1058" s="12"/>
      <c r="U1058" s="12"/>
      <c r="V1058" s="12"/>
      <c r="W1058" s="33"/>
      <c r="X1058" s="12"/>
      <c r="Y1058" s="12"/>
      <c r="Z1058" s="12"/>
      <c r="AA1058" s="12"/>
      <c r="AB1058" s="12"/>
      <c r="AC1058" s="12"/>
      <c r="AD1058" s="12"/>
      <c r="AE1058" s="12"/>
      <c r="AF1058" s="14"/>
      <c r="AG1058" s="14"/>
      <c r="AH1058" s="14"/>
      <c r="AI1058" s="14"/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0"/>
      <c r="BE1058" s="10"/>
      <c r="BF1058" s="10"/>
    </row>
    <row r="1059" spans="1:62" s="29" customFormat="1" ht="15" customHeight="1" x14ac:dyDescent="0.25">
      <c r="A1059" s="6" t="s">
        <v>68</v>
      </c>
      <c r="B1059" s="38"/>
      <c r="C1059" s="38"/>
      <c r="D1059" s="36"/>
      <c r="E1059" s="38"/>
      <c r="F1059" s="38"/>
      <c r="G1059" s="38"/>
      <c r="H1059" s="38"/>
      <c r="I1059" s="38"/>
      <c r="J1059" s="36"/>
      <c r="K1059" s="38"/>
      <c r="L1059" s="38"/>
      <c r="M1059" s="38"/>
      <c r="N1059" s="38"/>
      <c r="O1059" s="38"/>
      <c r="P1059" s="36">
        <f t="shared" ref="P1059:AO1059" si="184">SUM(P1056:P1058)</f>
        <v>9</v>
      </c>
      <c r="Q1059" s="38">
        <f t="shared" si="184"/>
        <v>9</v>
      </c>
      <c r="R1059" s="38">
        <f t="shared" si="184"/>
        <v>9</v>
      </c>
      <c r="S1059" s="36">
        <f t="shared" si="184"/>
        <v>9</v>
      </c>
      <c r="T1059" s="38">
        <f t="shared" si="184"/>
        <v>9</v>
      </c>
      <c r="U1059" s="38">
        <f t="shared" si="184"/>
        <v>9</v>
      </c>
      <c r="V1059" s="38">
        <f t="shared" si="184"/>
        <v>9</v>
      </c>
      <c r="W1059" s="36">
        <f t="shared" si="184"/>
        <v>9</v>
      </c>
      <c r="X1059" s="38">
        <f t="shared" si="184"/>
        <v>5</v>
      </c>
      <c r="Y1059" s="38">
        <f t="shared" si="184"/>
        <v>4</v>
      </c>
      <c r="Z1059" s="38">
        <f t="shared" si="184"/>
        <v>15</v>
      </c>
      <c r="AA1059" s="38">
        <f t="shared" si="184"/>
        <v>15</v>
      </c>
      <c r="AB1059" s="38">
        <f t="shared" si="184"/>
        <v>15</v>
      </c>
      <c r="AC1059" s="38">
        <f t="shared" si="184"/>
        <v>15</v>
      </c>
      <c r="AD1059" s="38">
        <f t="shared" si="184"/>
        <v>15</v>
      </c>
      <c r="AE1059" s="38">
        <f t="shared" si="184"/>
        <v>15</v>
      </c>
      <c r="AF1059" s="38">
        <f t="shared" si="184"/>
        <v>15</v>
      </c>
      <c r="AG1059" s="38">
        <f t="shared" si="184"/>
        <v>15</v>
      </c>
      <c r="AH1059" s="38">
        <f t="shared" si="184"/>
        <v>15</v>
      </c>
      <c r="AI1059" s="38">
        <f t="shared" si="184"/>
        <v>15</v>
      </c>
      <c r="AJ1059" s="38">
        <f t="shared" si="184"/>
        <v>12</v>
      </c>
      <c r="AK1059" s="38">
        <f t="shared" si="184"/>
        <v>12</v>
      </c>
      <c r="AL1059" s="38">
        <f t="shared" si="184"/>
        <v>12</v>
      </c>
      <c r="AM1059" s="38">
        <f t="shared" si="184"/>
        <v>5</v>
      </c>
      <c r="AN1059" s="38">
        <f t="shared" si="184"/>
        <v>5</v>
      </c>
      <c r="AO1059" s="38">
        <f t="shared" si="184"/>
        <v>3</v>
      </c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68"/>
      <c r="BE1059" s="68"/>
      <c r="BF1059" s="68"/>
    </row>
    <row r="1060" spans="1:62" s="26" customFormat="1" ht="15" customHeight="1" x14ac:dyDescent="0.25">
      <c r="A1060" s="29" t="s">
        <v>29</v>
      </c>
      <c r="B1060" s="12"/>
      <c r="C1060" s="12"/>
      <c r="D1060" s="33"/>
      <c r="E1060" s="12"/>
      <c r="F1060" s="12"/>
      <c r="G1060" s="12"/>
      <c r="H1060" s="12"/>
      <c r="I1060" s="12"/>
      <c r="J1060" s="33"/>
      <c r="K1060" s="12"/>
      <c r="L1060" s="12"/>
      <c r="M1060" s="12"/>
      <c r="N1060" s="12"/>
      <c r="O1060" s="12"/>
      <c r="P1060" s="33"/>
      <c r="Q1060" s="12"/>
      <c r="R1060" s="12"/>
      <c r="S1060" s="33"/>
      <c r="T1060" s="12"/>
      <c r="U1060" s="12"/>
      <c r="V1060" s="12"/>
      <c r="W1060" s="33"/>
      <c r="X1060" s="12"/>
      <c r="Y1060" s="12"/>
      <c r="Z1060" s="12"/>
      <c r="AA1060" s="12"/>
      <c r="AB1060" s="12"/>
      <c r="AC1060" s="12"/>
      <c r="AD1060" s="12"/>
      <c r="AE1060" s="12"/>
      <c r="AF1060" s="14"/>
      <c r="AG1060" s="14"/>
      <c r="AH1060" s="14"/>
      <c r="AI1060" s="14"/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0"/>
      <c r="BE1060" s="10"/>
      <c r="BF1060" s="10"/>
    </row>
    <row r="1061" spans="1:62" s="26" customFormat="1" ht="15" customHeight="1" x14ac:dyDescent="0.25">
      <c r="A1061" s="1" t="s">
        <v>67</v>
      </c>
      <c r="B1061" s="29"/>
      <c r="C1061" s="29"/>
      <c r="D1061" s="29"/>
      <c r="E1061" s="29"/>
      <c r="F1061" s="29"/>
      <c r="G1061" s="29"/>
      <c r="H1061" s="29"/>
      <c r="I1061" s="29"/>
      <c r="J1061" s="29"/>
      <c r="K1061" s="29"/>
      <c r="L1061" s="29"/>
      <c r="M1061" s="29"/>
      <c r="N1061" s="29"/>
      <c r="O1061" s="29"/>
      <c r="P1061" s="10">
        <v>6</v>
      </c>
      <c r="Q1061" s="10">
        <v>26</v>
      </c>
      <c r="R1061" s="10">
        <v>118</v>
      </c>
      <c r="S1061" s="10">
        <v>226</v>
      </c>
      <c r="T1061" s="10">
        <v>281</v>
      </c>
      <c r="U1061" s="10">
        <v>281</v>
      </c>
      <c r="V1061" s="10">
        <v>281</v>
      </c>
      <c r="W1061" s="10">
        <v>281</v>
      </c>
      <c r="X1061" s="10">
        <v>281</v>
      </c>
      <c r="Y1061" s="10">
        <v>278</v>
      </c>
      <c r="Z1061" s="10">
        <v>280</v>
      </c>
      <c r="AA1061" s="10">
        <v>278</v>
      </c>
      <c r="AB1061" s="10">
        <v>278</v>
      </c>
      <c r="AC1061" s="10">
        <v>276</v>
      </c>
      <c r="AD1061" s="10">
        <v>276</v>
      </c>
      <c r="AE1061" s="10">
        <v>275</v>
      </c>
      <c r="AF1061" s="10">
        <v>275</v>
      </c>
      <c r="AG1061" s="10">
        <v>274</v>
      </c>
      <c r="AH1061" s="10">
        <v>272</v>
      </c>
      <c r="AI1061" s="10">
        <v>272</v>
      </c>
      <c r="AJ1061" s="10">
        <v>271</v>
      </c>
      <c r="AK1061" s="10">
        <v>271</v>
      </c>
      <c r="AL1061" s="10">
        <v>263</v>
      </c>
      <c r="AM1061" s="10">
        <v>255</v>
      </c>
      <c r="AN1061" s="10">
        <v>255</v>
      </c>
      <c r="AO1061" s="10">
        <v>254</v>
      </c>
      <c r="AP1061" s="10">
        <v>254</v>
      </c>
      <c r="AQ1061" s="10">
        <v>249</v>
      </c>
      <c r="AR1061" s="10">
        <v>237</v>
      </c>
      <c r="AS1061" s="10">
        <v>202</v>
      </c>
      <c r="AT1061" s="10">
        <v>194</v>
      </c>
      <c r="AU1061" s="10">
        <v>185</v>
      </c>
      <c r="AV1061" s="10">
        <v>156</v>
      </c>
      <c r="AW1061" s="10">
        <v>139</v>
      </c>
      <c r="AX1061" s="10">
        <v>122</v>
      </c>
      <c r="AY1061" s="10">
        <v>101</v>
      </c>
      <c r="AZ1061" s="10">
        <v>69</v>
      </c>
      <c r="BA1061" s="10">
        <v>39</v>
      </c>
      <c r="BB1061" s="10">
        <v>14</v>
      </c>
      <c r="BC1061" s="10">
        <v>10</v>
      </c>
      <c r="BD1061" s="10"/>
      <c r="BE1061" s="10"/>
      <c r="BF1061" s="10"/>
      <c r="BG1061" s="10"/>
      <c r="BH1061" s="10"/>
    </row>
    <row r="1062" spans="1:62" s="26" customFormat="1" ht="15" customHeight="1" x14ac:dyDescent="0.25">
      <c r="A1062" s="1" t="s">
        <v>64</v>
      </c>
      <c r="B1062" s="12"/>
      <c r="C1062" s="12"/>
      <c r="D1062" s="33"/>
      <c r="E1062" s="12"/>
      <c r="F1062" s="12"/>
      <c r="G1062" s="12"/>
      <c r="H1062" s="12"/>
      <c r="I1062" s="12"/>
      <c r="J1062" s="33"/>
      <c r="K1062" s="12"/>
      <c r="L1062" s="12"/>
      <c r="M1062" s="12"/>
      <c r="N1062" s="12"/>
      <c r="O1062" s="12"/>
      <c r="P1062" s="33"/>
      <c r="Q1062" s="12"/>
      <c r="R1062" s="12"/>
      <c r="S1062" s="33"/>
      <c r="T1062" s="12"/>
      <c r="U1062" s="12"/>
      <c r="V1062" s="12"/>
      <c r="W1062" s="33"/>
      <c r="X1062" s="12"/>
      <c r="Y1062" s="12"/>
      <c r="Z1062" s="12"/>
      <c r="AA1062" s="12"/>
      <c r="AB1062" s="12"/>
      <c r="AC1062" s="12"/>
      <c r="AD1062" s="12"/>
      <c r="AE1062" s="12"/>
      <c r="AF1062" s="14"/>
      <c r="AG1062" s="14"/>
      <c r="AH1062" s="14"/>
      <c r="AI1062" s="14"/>
      <c r="AJ1062" s="14"/>
      <c r="AK1062" s="14"/>
      <c r="AL1062" s="14">
        <v>4</v>
      </c>
      <c r="AM1062" s="14">
        <v>8</v>
      </c>
      <c r="AN1062" s="14">
        <v>8</v>
      </c>
      <c r="AO1062" s="14">
        <v>8</v>
      </c>
      <c r="AP1062" s="14">
        <v>8</v>
      </c>
      <c r="AQ1062" s="14">
        <v>8</v>
      </c>
      <c r="AR1062" s="14">
        <v>15</v>
      </c>
      <c r="AS1062" s="14">
        <v>32</v>
      </c>
      <c r="AT1062" s="14">
        <v>36</v>
      </c>
      <c r="AU1062" s="14">
        <v>41</v>
      </c>
      <c r="AV1062" s="14">
        <v>46</v>
      </c>
      <c r="AW1062" s="14">
        <v>48</v>
      </c>
      <c r="AX1062" s="14">
        <v>33</v>
      </c>
      <c r="AY1062" s="14">
        <v>39</v>
      </c>
      <c r="AZ1062" s="14">
        <v>44</v>
      </c>
      <c r="BA1062" s="14">
        <v>45</v>
      </c>
      <c r="BB1062" s="14">
        <v>45</v>
      </c>
      <c r="BC1062" s="14">
        <v>40</v>
      </c>
      <c r="BD1062" s="27">
        <v>20</v>
      </c>
      <c r="BE1062" s="27">
        <v>8</v>
      </c>
      <c r="BF1062" s="27"/>
      <c r="BG1062" s="27"/>
      <c r="BH1062" s="27"/>
      <c r="BI1062" s="15"/>
      <c r="BJ1062" s="15"/>
    </row>
    <row r="1063" spans="1:62" s="26" customFormat="1" ht="15" customHeight="1" x14ac:dyDescent="0.25">
      <c r="A1063" s="1" t="s">
        <v>60</v>
      </c>
      <c r="B1063" s="16"/>
      <c r="C1063" s="16"/>
      <c r="D1063" s="34"/>
      <c r="E1063" s="16"/>
      <c r="F1063" s="16"/>
      <c r="G1063" s="16"/>
      <c r="H1063" s="16"/>
      <c r="I1063" s="16"/>
      <c r="J1063" s="34"/>
      <c r="K1063" s="16"/>
      <c r="L1063" s="16"/>
      <c r="M1063" s="16"/>
      <c r="N1063" s="16"/>
      <c r="O1063" s="16"/>
      <c r="P1063" s="34"/>
      <c r="Q1063" s="16"/>
      <c r="R1063" s="16"/>
      <c r="S1063" s="34"/>
      <c r="T1063" s="16"/>
      <c r="U1063" s="16"/>
      <c r="V1063" s="16"/>
      <c r="W1063" s="34"/>
      <c r="X1063" s="16"/>
      <c r="Y1063" s="16"/>
      <c r="Z1063" s="16"/>
      <c r="AA1063" s="16"/>
      <c r="AB1063" s="16"/>
      <c r="AC1063" s="16"/>
      <c r="AD1063" s="16"/>
      <c r="AE1063" s="16"/>
      <c r="AF1063" s="18"/>
      <c r="AG1063" s="18"/>
      <c r="AH1063" s="18"/>
      <c r="AI1063" s="18"/>
      <c r="AJ1063" s="18"/>
      <c r="AK1063" s="18"/>
      <c r="AL1063" s="18">
        <v>4</v>
      </c>
      <c r="AM1063" s="18">
        <v>8</v>
      </c>
      <c r="AN1063" s="18">
        <v>8</v>
      </c>
      <c r="AO1063" s="18">
        <v>8</v>
      </c>
      <c r="AP1063" s="18">
        <v>8</v>
      </c>
      <c r="AQ1063" s="18">
        <v>8</v>
      </c>
      <c r="AR1063" s="18">
        <v>13</v>
      </c>
      <c r="AS1063" s="18">
        <v>16</v>
      </c>
      <c r="AT1063" s="18">
        <v>16</v>
      </c>
      <c r="AU1063" s="18">
        <v>16</v>
      </c>
      <c r="AV1063" s="18">
        <v>18</v>
      </c>
      <c r="AW1063" s="18">
        <v>18</v>
      </c>
      <c r="AX1063" s="18">
        <v>12</v>
      </c>
      <c r="AY1063" s="18">
        <v>15</v>
      </c>
      <c r="AZ1063" s="18">
        <v>17</v>
      </c>
      <c r="BA1063" s="18">
        <v>18</v>
      </c>
      <c r="BB1063" s="18">
        <v>17</v>
      </c>
      <c r="BC1063" s="18">
        <v>9</v>
      </c>
      <c r="BD1063" s="17"/>
      <c r="BE1063" s="17"/>
      <c r="BF1063" s="17"/>
      <c r="BG1063" s="17"/>
      <c r="BH1063" s="17"/>
      <c r="BI1063" s="28"/>
      <c r="BJ1063" s="28"/>
    </row>
    <row r="1064" spans="1:62" s="29" customFormat="1" ht="15" customHeight="1" x14ac:dyDescent="0.25">
      <c r="A1064" s="6" t="s">
        <v>68</v>
      </c>
      <c r="B1064" s="38"/>
      <c r="C1064" s="38"/>
      <c r="D1064" s="36"/>
      <c r="E1064" s="38"/>
      <c r="F1064" s="38"/>
      <c r="G1064" s="38"/>
      <c r="H1064" s="38"/>
      <c r="I1064" s="38"/>
      <c r="J1064" s="36"/>
      <c r="K1064" s="38"/>
      <c r="L1064" s="38"/>
      <c r="M1064" s="38"/>
      <c r="N1064" s="38"/>
      <c r="O1064" s="38"/>
      <c r="P1064" s="36">
        <f t="shared" ref="P1064:BE1064" si="185">SUM(P1061:P1063)</f>
        <v>6</v>
      </c>
      <c r="Q1064" s="38">
        <f t="shared" si="185"/>
        <v>26</v>
      </c>
      <c r="R1064" s="38">
        <f t="shared" si="185"/>
        <v>118</v>
      </c>
      <c r="S1064" s="36">
        <f t="shared" si="185"/>
        <v>226</v>
      </c>
      <c r="T1064" s="38">
        <f t="shared" si="185"/>
        <v>281</v>
      </c>
      <c r="U1064" s="38">
        <f t="shared" si="185"/>
        <v>281</v>
      </c>
      <c r="V1064" s="38">
        <f t="shared" si="185"/>
        <v>281</v>
      </c>
      <c r="W1064" s="36">
        <f t="shared" si="185"/>
        <v>281</v>
      </c>
      <c r="X1064" s="38">
        <f t="shared" si="185"/>
        <v>281</v>
      </c>
      <c r="Y1064" s="38">
        <f t="shared" si="185"/>
        <v>278</v>
      </c>
      <c r="Z1064" s="38">
        <f t="shared" si="185"/>
        <v>280</v>
      </c>
      <c r="AA1064" s="38">
        <f t="shared" si="185"/>
        <v>278</v>
      </c>
      <c r="AB1064" s="38">
        <f t="shared" si="185"/>
        <v>278</v>
      </c>
      <c r="AC1064" s="38">
        <f t="shared" si="185"/>
        <v>276</v>
      </c>
      <c r="AD1064" s="38">
        <f t="shared" si="185"/>
        <v>276</v>
      </c>
      <c r="AE1064" s="38">
        <f t="shared" si="185"/>
        <v>275</v>
      </c>
      <c r="AF1064" s="38">
        <f t="shared" si="185"/>
        <v>275</v>
      </c>
      <c r="AG1064" s="38">
        <f t="shared" si="185"/>
        <v>274</v>
      </c>
      <c r="AH1064" s="38">
        <f t="shared" si="185"/>
        <v>272</v>
      </c>
      <c r="AI1064" s="38">
        <f t="shared" si="185"/>
        <v>272</v>
      </c>
      <c r="AJ1064" s="38">
        <f t="shared" si="185"/>
        <v>271</v>
      </c>
      <c r="AK1064" s="38">
        <f t="shared" si="185"/>
        <v>271</v>
      </c>
      <c r="AL1064" s="38">
        <f t="shared" si="185"/>
        <v>271</v>
      </c>
      <c r="AM1064" s="38">
        <f t="shared" si="185"/>
        <v>271</v>
      </c>
      <c r="AN1064" s="38">
        <f t="shared" si="185"/>
        <v>271</v>
      </c>
      <c r="AO1064" s="38">
        <f t="shared" si="185"/>
        <v>270</v>
      </c>
      <c r="AP1064" s="38">
        <f t="shared" si="185"/>
        <v>270</v>
      </c>
      <c r="AQ1064" s="38">
        <f t="shared" si="185"/>
        <v>265</v>
      </c>
      <c r="AR1064" s="38">
        <f t="shared" si="185"/>
        <v>265</v>
      </c>
      <c r="AS1064" s="38">
        <f t="shared" si="185"/>
        <v>250</v>
      </c>
      <c r="AT1064" s="38">
        <f t="shared" si="185"/>
        <v>246</v>
      </c>
      <c r="AU1064" s="38">
        <f t="shared" si="185"/>
        <v>242</v>
      </c>
      <c r="AV1064" s="38">
        <f t="shared" si="185"/>
        <v>220</v>
      </c>
      <c r="AW1064" s="38">
        <f t="shared" si="185"/>
        <v>205</v>
      </c>
      <c r="AX1064" s="38">
        <f t="shared" si="185"/>
        <v>167</v>
      </c>
      <c r="AY1064" s="38">
        <f t="shared" si="185"/>
        <v>155</v>
      </c>
      <c r="AZ1064" s="38">
        <f t="shared" si="185"/>
        <v>130</v>
      </c>
      <c r="BA1064" s="38">
        <f t="shared" si="185"/>
        <v>102</v>
      </c>
      <c r="BB1064" s="38">
        <f t="shared" si="185"/>
        <v>76</v>
      </c>
      <c r="BC1064" s="38">
        <f t="shared" si="185"/>
        <v>59</v>
      </c>
      <c r="BD1064" s="38">
        <f t="shared" si="185"/>
        <v>20</v>
      </c>
      <c r="BE1064" s="38">
        <f t="shared" si="185"/>
        <v>8</v>
      </c>
      <c r="BF1064" s="38"/>
      <c r="BG1064" s="38"/>
      <c r="BH1064" s="38"/>
    </row>
    <row r="1065" spans="1:62" s="26" customFormat="1" x14ac:dyDescent="0.25">
      <c r="A1065" s="29" t="s">
        <v>182</v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/>
      <c r="AO1065" s="10"/>
      <c r="AP1065" s="10"/>
      <c r="AQ1065" s="10"/>
      <c r="AR1065" s="10"/>
      <c r="AS1065" s="10"/>
      <c r="AT1065" s="10"/>
      <c r="AU1065" s="10"/>
      <c r="AV1065" s="10"/>
      <c r="AW1065" s="10"/>
      <c r="AX1065" s="10"/>
      <c r="AY1065" s="10"/>
      <c r="AZ1065" s="10"/>
      <c r="BA1065" s="10"/>
      <c r="BB1065" s="10"/>
      <c r="BC1065" s="10"/>
      <c r="BD1065" s="10"/>
      <c r="BE1065" s="10"/>
      <c r="BF1065" s="10"/>
    </row>
    <row r="1066" spans="1:62" s="26" customFormat="1" x14ac:dyDescent="0.25">
      <c r="A1066" s="1" t="s">
        <v>67</v>
      </c>
      <c r="B1066" s="10">
        <v>33</v>
      </c>
      <c r="C1066" s="10">
        <v>1</v>
      </c>
      <c r="D1066" s="10"/>
      <c r="E1066" s="10"/>
      <c r="F1066" s="10"/>
      <c r="G1066" s="10"/>
      <c r="H1066" s="29"/>
      <c r="I1066" s="29"/>
      <c r="J1066" s="29"/>
      <c r="K1066" s="29"/>
      <c r="L1066" s="29"/>
      <c r="M1066" s="29"/>
      <c r="N1066" s="29"/>
      <c r="O1066" s="29"/>
      <c r="P1066" s="29"/>
      <c r="Q1066" s="29"/>
      <c r="R1066" s="29"/>
      <c r="S1066" s="29"/>
      <c r="T1066" s="29"/>
      <c r="U1066" s="29"/>
      <c r="V1066" s="29"/>
      <c r="W1066" s="29"/>
      <c r="X1066" s="29"/>
      <c r="Y1066" s="29"/>
      <c r="Z1066" s="29"/>
      <c r="AA1066" s="29"/>
      <c r="AB1066" s="29"/>
      <c r="AC1066" s="29"/>
      <c r="AD1066" s="29"/>
      <c r="AE1066" s="29"/>
      <c r="AF1066" s="10"/>
      <c r="AG1066" s="10"/>
      <c r="AH1066" s="10"/>
      <c r="AI1066" s="10"/>
      <c r="AJ1066" s="10"/>
      <c r="AK1066" s="10"/>
      <c r="AL1066" s="10"/>
      <c r="AM1066" s="10"/>
      <c r="AN1066" s="10"/>
      <c r="AO1066" s="10"/>
      <c r="AP1066" s="10"/>
      <c r="AQ1066" s="10"/>
      <c r="AR1066" s="10"/>
      <c r="AS1066" s="10"/>
      <c r="AT1066" s="10"/>
      <c r="AU1066" s="10"/>
      <c r="AV1066" s="10"/>
      <c r="AW1066" s="10"/>
      <c r="AX1066" s="10"/>
      <c r="AY1066" s="10"/>
      <c r="AZ1066" s="10"/>
      <c r="BA1066" s="10"/>
      <c r="BB1066" s="10"/>
      <c r="BC1066" s="10"/>
      <c r="BD1066" s="10"/>
      <c r="BE1066" s="10"/>
      <c r="BF1066" s="10"/>
    </row>
    <row r="1067" spans="1:62" s="26" customFormat="1" x14ac:dyDescent="0.25">
      <c r="A1067" s="1" t="s">
        <v>64</v>
      </c>
      <c r="B1067" s="10"/>
      <c r="C1067" s="10"/>
      <c r="D1067" s="10"/>
      <c r="E1067" s="10"/>
      <c r="F1067" s="10"/>
      <c r="G1067" s="10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10"/>
      <c r="AG1067" s="10"/>
      <c r="AH1067" s="10"/>
      <c r="AI1067" s="10"/>
      <c r="AJ1067" s="10"/>
      <c r="AK1067" s="10"/>
      <c r="AL1067" s="10"/>
      <c r="AM1067" s="10"/>
      <c r="AN1067" s="10"/>
      <c r="AO1067" s="10"/>
      <c r="AP1067" s="10"/>
      <c r="AQ1067" s="10"/>
      <c r="AR1067" s="10"/>
      <c r="AS1067" s="10"/>
      <c r="AT1067" s="10"/>
      <c r="AU1067" s="10"/>
      <c r="AV1067" s="10"/>
      <c r="AW1067" s="10"/>
      <c r="AX1067" s="10"/>
      <c r="AY1067" s="10"/>
      <c r="AZ1067" s="10"/>
      <c r="BA1067" s="10"/>
      <c r="BB1067" s="10"/>
      <c r="BC1067" s="10"/>
      <c r="BD1067" s="10"/>
      <c r="BE1067" s="10"/>
      <c r="BF1067" s="10"/>
    </row>
    <row r="1068" spans="1:62" s="26" customFormat="1" x14ac:dyDescent="0.25">
      <c r="A1068" s="1" t="s">
        <v>60</v>
      </c>
      <c r="B1068" s="10"/>
      <c r="C1068" s="10"/>
      <c r="D1068" s="10"/>
      <c r="E1068" s="10"/>
      <c r="F1068" s="10"/>
      <c r="G1068" s="10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10"/>
      <c r="AG1068" s="10"/>
      <c r="AH1068" s="10"/>
      <c r="AI1068" s="10"/>
      <c r="AJ1068" s="10"/>
      <c r="AK1068" s="10"/>
      <c r="AL1068" s="10"/>
      <c r="AM1068" s="10"/>
      <c r="AN1068" s="10"/>
      <c r="AO1068" s="10"/>
      <c r="AP1068" s="10"/>
      <c r="AQ1068" s="10"/>
      <c r="AR1068" s="10"/>
      <c r="AS1068" s="10"/>
      <c r="AT1068" s="10"/>
      <c r="AU1068" s="10"/>
      <c r="AV1068" s="10"/>
      <c r="AW1068" s="10"/>
      <c r="AX1068" s="10"/>
      <c r="AY1068" s="10"/>
      <c r="AZ1068" s="10"/>
      <c r="BA1068" s="10"/>
      <c r="BB1068" s="10"/>
      <c r="BC1068" s="10"/>
      <c r="BD1068" s="10"/>
      <c r="BE1068" s="10"/>
      <c r="BF1068" s="10"/>
    </row>
    <row r="1069" spans="1:62" s="29" customFormat="1" x14ac:dyDescent="0.25">
      <c r="A1069" s="6" t="s">
        <v>68</v>
      </c>
      <c r="B1069" s="38">
        <f>SUM(B1066:B1068)</f>
        <v>33</v>
      </c>
      <c r="C1069" s="38">
        <f>SUM(C1066:C1068)</f>
        <v>1</v>
      </c>
      <c r="D1069" s="36"/>
      <c r="E1069" s="38"/>
      <c r="F1069" s="38"/>
      <c r="G1069" s="38"/>
      <c r="H1069" s="38"/>
      <c r="I1069" s="38"/>
      <c r="J1069" s="36"/>
      <c r="K1069" s="38"/>
      <c r="L1069" s="38"/>
      <c r="M1069" s="38"/>
      <c r="N1069" s="38"/>
      <c r="O1069" s="38"/>
      <c r="P1069" s="36"/>
      <c r="Q1069" s="38"/>
      <c r="R1069" s="38"/>
      <c r="S1069" s="36"/>
      <c r="T1069" s="38"/>
      <c r="U1069" s="38"/>
      <c r="V1069" s="38"/>
      <c r="W1069" s="36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68"/>
      <c r="BE1069" s="68"/>
      <c r="BF1069" s="68"/>
    </row>
    <row r="1070" spans="1:62" s="26" customFormat="1" x14ac:dyDescent="0.25">
      <c r="A1070" s="29" t="s">
        <v>184</v>
      </c>
      <c r="B1070" s="10"/>
      <c r="C1070" s="10"/>
      <c r="D1070" s="10"/>
      <c r="E1070" s="10"/>
      <c r="F1070" s="10"/>
      <c r="G1070" s="10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10"/>
      <c r="AG1070" s="10"/>
      <c r="AH1070" s="10"/>
      <c r="AI1070" s="10"/>
      <c r="AJ1070" s="10"/>
      <c r="AK1070" s="10"/>
      <c r="AL1070" s="10"/>
      <c r="AM1070" s="10"/>
      <c r="AN1070" s="10"/>
      <c r="AO1070" s="10"/>
      <c r="AP1070" s="10"/>
      <c r="AQ1070" s="10"/>
      <c r="AR1070" s="10"/>
      <c r="AS1070" s="10"/>
      <c r="AT1070" s="10"/>
      <c r="AU1070" s="10"/>
      <c r="AV1070" s="10"/>
      <c r="AW1070" s="10"/>
      <c r="AX1070" s="10"/>
      <c r="AY1070" s="10"/>
      <c r="AZ1070" s="10"/>
      <c r="BA1070" s="10"/>
      <c r="BB1070" s="10"/>
      <c r="BC1070" s="10"/>
      <c r="BD1070" s="10"/>
      <c r="BE1070" s="10"/>
      <c r="BF1070" s="10"/>
    </row>
    <row r="1071" spans="1:62" s="26" customFormat="1" x14ac:dyDescent="0.25">
      <c r="A1071" s="1" t="s">
        <v>67</v>
      </c>
      <c r="B1071" s="10">
        <v>47</v>
      </c>
      <c r="C1071" s="10">
        <v>23</v>
      </c>
      <c r="D1071" s="10">
        <v>22</v>
      </c>
      <c r="E1071" s="10"/>
      <c r="F1071" s="10"/>
      <c r="G1071" s="10"/>
      <c r="H1071" s="29"/>
      <c r="I1071" s="29"/>
      <c r="J1071" s="29"/>
      <c r="K1071" s="29"/>
      <c r="L1071" s="29"/>
      <c r="M1071" s="29"/>
      <c r="N1071" s="29"/>
      <c r="O1071" s="29"/>
      <c r="P1071" s="29"/>
      <c r="Q1071" s="29"/>
      <c r="R1071" s="29"/>
      <c r="S1071" s="29"/>
      <c r="T1071" s="29"/>
      <c r="U1071" s="29"/>
      <c r="V1071" s="29"/>
      <c r="W1071" s="29"/>
      <c r="X1071" s="29"/>
      <c r="Y1071" s="29"/>
      <c r="Z1071" s="29"/>
      <c r="AA1071" s="29"/>
      <c r="AB1071" s="29"/>
      <c r="AC1071" s="29"/>
      <c r="AD1071" s="29"/>
      <c r="AE1071" s="29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  <c r="AP1071" s="10"/>
      <c r="AQ1071" s="10"/>
      <c r="AR1071" s="10"/>
      <c r="AS1071" s="10"/>
      <c r="AT1071" s="10"/>
      <c r="AU1071" s="10"/>
      <c r="AV1071" s="10"/>
      <c r="AW1071" s="10"/>
      <c r="AX1071" s="10"/>
      <c r="AY1071" s="10"/>
      <c r="AZ1071" s="10"/>
      <c r="BA1071" s="10"/>
      <c r="BB1071" s="10"/>
      <c r="BC1071" s="10"/>
      <c r="BD1071" s="10"/>
      <c r="BE1071" s="10"/>
      <c r="BF1071" s="10"/>
    </row>
    <row r="1072" spans="1:62" s="26" customFormat="1" x14ac:dyDescent="0.25">
      <c r="A1072" s="1" t="s">
        <v>64</v>
      </c>
      <c r="B1072" s="10"/>
      <c r="C1072" s="10"/>
      <c r="D1072" s="10"/>
      <c r="E1072" s="10"/>
      <c r="F1072" s="10"/>
      <c r="G1072" s="10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10"/>
      <c r="AG1072" s="10"/>
      <c r="AH1072" s="10"/>
      <c r="AI1072" s="10"/>
      <c r="AJ1072" s="10"/>
      <c r="AK1072" s="10"/>
      <c r="AL1072" s="10"/>
      <c r="AM1072" s="10"/>
      <c r="AN1072" s="10"/>
      <c r="AO1072" s="10"/>
      <c r="AP1072" s="10"/>
      <c r="AQ1072" s="10"/>
      <c r="AR1072" s="10"/>
      <c r="AS1072" s="10"/>
      <c r="AT1072" s="10"/>
      <c r="AU1072" s="10"/>
      <c r="AV1072" s="10"/>
      <c r="AW1072" s="10"/>
      <c r="AX1072" s="10"/>
      <c r="AY1072" s="10"/>
      <c r="AZ1072" s="10"/>
      <c r="BA1072" s="10"/>
      <c r="BB1072" s="10"/>
      <c r="BC1072" s="10"/>
      <c r="BD1072" s="10"/>
      <c r="BE1072" s="10"/>
      <c r="BF1072" s="10"/>
    </row>
    <row r="1073" spans="1:58" s="26" customFormat="1" x14ac:dyDescent="0.25">
      <c r="A1073" s="1" t="s">
        <v>60</v>
      </c>
      <c r="B1073" s="10"/>
      <c r="C1073" s="10"/>
      <c r="D1073" s="10"/>
      <c r="E1073" s="10"/>
      <c r="F1073" s="10"/>
      <c r="G1073" s="10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10"/>
      <c r="AG1073" s="10"/>
      <c r="AH1073" s="10"/>
      <c r="AI1073" s="10"/>
      <c r="AJ1073" s="10"/>
      <c r="AK1073" s="10"/>
      <c r="AL1073" s="10"/>
      <c r="AM1073" s="10"/>
      <c r="AN1073" s="10"/>
      <c r="AO1073" s="10"/>
      <c r="AP1073" s="10"/>
      <c r="AQ1073" s="10"/>
      <c r="AR1073" s="10"/>
      <c r="AS1073" s="10"/>
      <c r="AT1073" s="10"/>
      <c r="AU1073" s="10"/>
      <c r="AV1073" s="10"/>
      <c r="AW1073" s="10"/>
      <c r="AX1073" s="10"/>
      <c r="AY1073" s="10"/>
      <c r="AZ1073" s="10"/>
      <c r="BA1073" s="10"/>
      <c r="BB1073" s="10"/>
      <c r="BC1073" s="10"/>
      <c r="BD1073" s="10"/>
      <c r="BE1073" s="10"/>
      <c r="BF1073" s="10"/>
    </row>
    <row r="1074" spans="1:58" s="29" customFormat="1" x14ac:dyDescent="0.25">
      <c r="A1074" s="6" t="s">
        <v>68</v>
      </c>
      <c r="B1074" s="38">
        <f>SUM(B1071:B1073)</f>
        <v>47</v>
      </c>
      <c r="C1074" s="38">
        <f>SUM(C1071:C1073)</f>
        <v>23</v>
      </c>
      <c r="D1074" s="36">
        <f>SUM(D1071:D1073)</f>
        <v>22</v>
      </c>
      <c r="E1074" s="38"/>
      <c r="F1074" s="38"/>
      <c r="G1074" s="38"/>
      <c r="H1074" s="38"/>
      <c r="I1074" s="38"/>
      <c r="J1074" s="36"/>
      <c r="K1074" s="38"/>
      <c r="L1074" s="38"/>
      <c r="M1074" s="38"/>
      <c r="N1074" s="38"/>
      <c r="O1074" s="38"/>
      <c r="P1074" s="36"/>
      <c r="Q1074" s="38"/>
      <c r="R1074" s="38"/>
      <c r="S1074" s="36"/>
      <c r="T1074" s="38"/>
      <c r="U1074" s="38"/>
      <c r="V1074" s="38"/>
      <c r="W1074" s="36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68"/>
      <c r="BE1074" s="68"/>
      <c r="BF1074" s="68"/>
    </row>
    <row r="1075" spans="1:58" s="26" customFormat="1" x14ac:dyDescent="0.25">
      <c r="A1075" s="29" t="s">
        <v>186</v>
      </c>
      <c r="B1075" s="10"/>
      <c r="C1075" s="10"/>
      <c r="D1075" s="10"/>
      <c r="E1075" s="10"/>
      <c r="F1075" s="10"/>
      <c r="G1075" s="10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  <c r="AP1075" s="10"/>
      <c r="AQ1075" s="10"/>
      <c r="AR1075" s="10"/>
      <c r="AS1075" s="10"/>
      <c r="AT1075" s="10"/>
      <c r="AU1075" s="10"/>
      <c r="AV1075" s="10"/>
      <c r="AW1075" s="10"/>
      <c r="AX1075" s="10"/>
      <c r="AY1075" s="10"/>
      <c r="AZ1075" s="10"/>
      <c r="BA1075" s="10"/>
      <c r="BB1075" s="10"/>
      <c r="BC1075" s="10"/>
      <c r="BD1075" s="10"/>
      <c r="BE1075" s="10"/>
      <c r="BF1075" s="10"/>
    </row>
    <row r="1076" spans="1:58" s="26" customFormat="1" x14ac:dyDescent="0.25">
      <c r="A1076" s="1" t="s">
        <v>67</v>
      </c>
      <c r="B1076" s="10">
        <v>1</v>
      </c>
      <c r="C1076" s="10">
        <v>1</v>
      </c>
      <c r="D1076" s="10"/>
      <c r="E1076" s="10"/>
      <c r="F1076" s="10"/>
      <c r="G1076" s="10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10"/>
      <c r="AG1076" s="10"/>
      <c r="AH1076" s="10"/>
      <c r="AI1076" s="10"/>
      <c r="AJ1076" s="10"/>
      <c r="AK1076" s="10"/>
      <c r="AL1076" s="10"/>
      <c r="AM1076" s="10"/>
      <c r="AN1076" s="10"/>
      <c r="AO1076" s="10"/>
      <c r="AP1076" s="10"/>
      <c r="AQ1076" s="10"/>
      <c r="AR1076" s="10"/>
      <c r="AS1076" s="10"/>
      <c r="AT1076" s="10"/>
      <c r="AU1076" s="10"/>
      <c r="AV1076" s="10"/>
      <c r="AW1076" s="10"/>
      <c r="AX1076" s="10"/>
      <c r="AY1076" s="10"/>
      <c r="AZ1076" s="10"/>
      <c r="BA1076" s="10"/>
      <c r="BB1076" s="10"/>
      <c r="BC1076" s="10"/>
      <c r="BD1076" s="10"/>
      <c r="BE1076" s="10"/>
      <c r="BF1076" s="10"/>
    </row>
    <row r="1077" spans="1:58" x14ac:dyDescent="0.25">
      <c r="A1077" s="1" t="s">
        <v>64</v>
      </c>
    </row>
    <row r="1078" spans="1:58" s="26" customFormat="1" x14ac:dyDescent="0.25">
      <c r="A1078" s="1" t="s">
        <v>60</v>
      </c>
      <c r="B1078" s="18"/>
      <c r="C1078" s="18"/>
      <c r="D1078" s="17"/>
      <c r="E1078" s="18"/>
      <c r="F1078" s="18"/>
      <c r="G1078" s="17">
        <v>2</v>
      </c>
      <c r="H1078" s="16"/>
      <c r="I1078" s="16"/>
      <c r="J1078" s="34"/>
      <c r="K1078" s="16"/>
      <c r="L1078" s="16"/>
      <c r="M1078" s="16"/>
      <c r="N1078" s="16"/>
      <c r="O1078" s="16"/>
      <c r="P1078" s="34"/>
      <c r="Q1078" s="16"/>
      <c r="R1078" s="16"/>
      <c r="S1078" s="34"/>
      <c r="T1078" s="16"/>
      <c r="U1078" s="16"/>
      <c r="V1078" s="16"/>
      <c r="W1078" s="34"/>
      <c r="X1078" s="16"/>
      <c r="Y1078" s="16"/>
      <c r="Z1078" s="16"/>
      <c r="AA1078" s="16"/>
      <c r="AB1078" s="16"/>
      <c r="AC1078" s="16"/>
      <c r="AD1078" s="16"/>
      <c r="AE1078" s="16"/>
      <c r="AF1078" s="18"/>
      <c r="AG1078" s="18"/>
      <c r="AH1078" s="18"/>
      <c r="AI1078" s="18"/>
      <c r="AJ1078" s="18"/>
      <c r="AK1078" s="18"/>
      <c r="AL1078" s="18"/>
      <c r="AM1078" s="18"/>
      <c r="AN1078" s="18"/>
      <c r="AO1078" s="18"/>
      <c r="AP1078" s="18"/>
      <c r="AQ1078" s="18"/>
      <c r="AR1078" s="18"/>
      <c r="AS1078" s="18"/>
      <c r="AT1078" s="18"/>
      <c r="AU1078" s="18"/>
      <c r="AV1078" s="18"/>
      <c r="AW1078" s="18"/>
      <c r="AX1078" s="18"/>
      <c r="AY1078" s="18"/>
      <c r="AZ1078" s="18"/>
      <c r="BA1078" s="18"/>
      <c r="BB1078" s="18"/>
      <c r="BC1078" s="18"/>
      <c r="BD1078" s="10"/>
      <c r="BE1078" s="10"/>
      <c r="BF1078" s="10"/>
    </row>
    <row r="1079" spans="1:58" s="29" customFormat="1" x14ac:dyDescent="0.25">
      <c r="A1079" s="6" t="s">
        <v>68</v>
      </c>
      <c r="B1079" s="38">
        <f t="shared" ref="B1079:G1079" si="186">SUM(B1076:B1078)</f>
        <v>1</v>
      </c>
      <c r="C1079" s="38">
        <f t="shared" si="186"/>
        <v>1</v>
      </c>
      <c r="D1079" s="36">
        <f t="shared" si="186"/>
        <v>0</v>
      </c>
      <c r="E1079" s="38">
        <f t="shared" si="186"/>
        <v>0</v>
      </c>
      <c r="F1079" s="38">
        <f t="shared" si="186"/>
        <v>0</v>
      </c>
      <c r="G1079" s="38">
        <f t="shared" si="186"/>
        <v>2</v>
      </c>
      <c r="H1079" s="38"/>
      <c r="I1079" s="38"/>
      <c r="J1079" s="36"/>
      <c r="K1079" s="38"/>
      <c r="L1079" s="38"/>
      <c r="M1079" s="38"/>
      <c r="N1079" s="38"/>
      <c r="O1079" s="38"/>
      <c r="P1079" s="36"/>
      <c r="Q1079" s="38"/>
      <c r="R1079" s="38"/>
      <c r="S1079" s="36"/>
      <c r="T1079" s="38"/>
      <c r="U1079" s="38"/>
      <c r="V1079" s="38"/>
      <c r="W1079" s="36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68"/>
      <c r="BE1079" s="68"/>
      <c r="BF1079" s="68"/>
    </row>
    <row r="1080" spans="1:58" s="26" customFormat="1" x14ac:dyDescent="0.25">
      <c r="A1080" s="29" t="s">
        <v>30</v>
      </c>
      <c r="B1080" s="10"/>
      <c r="C1080" s="10"/>
      <c r="D1080" s="10"/>
      <c r="E1080" s="10"/>
      <c r="F1080" s="10"/>
      <c r="G1080" s="10"/>
      <c r="H1080" s="29"/>
      <c r="I1080" s="29"/>
      <c r="J1080" s="29"/>
      <c r="K1080" s="29"/>
      <c r="L1080" s="29"/>
      <c r="M1080" s="29"/>
      <c r="N1080" s="29"/>
      <c r="O1080" s="29"/>
      <c r="P1080" s="29"/>
      <c r="Q1080" s="29"/>
      <c r="R1080" s="29"/>
      <c r="S1080" s="29"/>
      <c r="T1080" s="29"/>
      <c r="U1080" s="29"/>
      <c r="V1080" s="29"/>
      <c r="W1080" s="29"/>
      <c r="X1080" s="29"/>
      <c r="Y1080" s="29"/>
      <c r="Z1080" s="29"/>
      <c r="AA1080" s="29"/>
      <c r="AB1080" s="29"/>
      <c r="AC1080" s="29"/>
      <c r="AD1080" s="29"/>
      <c r="AE1080" s="29"/>
      <c r="AF1080" s="10"/>
      <c r="AG1080" s="10"/>
      <c r="AH1080" s="10"/>
      <c r="AI1080" s="10"/>
      <c r="AJ1080" s="10"/>
      <c r="AK1080" s="10"/>
      <c r="AL1080" s="10"/>
      <c r="AM1080" s="10"/>
      <c r="AN1080" s="10"/>
      <c r="AO1080" s="10"/>
      <c r="AP1080" s="10"/>
      <c r="AQ1080" s="10"/>
      <c r="AR1080" s="10"/>
      <c r="AS1080" s="10"/>
      <c r="AT1080" s="10"/>
      <c r="AU1080" s="10"/>
      <c r="AV1080" s="10"/>
      <c r="AW1080" s="10"/>
      <c r="AX1080" s="10"/>
      <c r="AY1080" s="10"/>
      <c r="AZ1080" s="10"/>
      <c r="BA1080" s="10"/>
      <c r="BB1080" s="10"/>
      <c r="BC1080" s="10"/>
      <c r="BD1080" s="10"/>
      <c r="BE1080" s="10"/>
      <c r="BF1080" s="10"/>
    </row>
    <row r="1081" spans="1:58" s="26" customFormat="1" x14ac:dyDescent="0.25">
      <c r="A1081" s="1" t="s">
        <v>67</v>
      </c>
      <c r="B1081" s="29"/>
      <c r="C1081" s="29"/>
      <c r="D1081" s="29"/>
      <c r="E1081" s="29"/>
      <c r="F1081" s="29"/>
      <c r="G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10">
        <v>122</v>
      </c>
      <c r="AE1081" s="10">
        <v>121</v>
      </c>
      <c r="AF1081" s="10">
        <v>132</v>
      </c>
      <c r="AG1081" s="10">
        <v>132</v>
      </c>
      <c r="AH1081" s="10">
        <v>131</v>
      </c>
      <c r="AI1081" s="10">
        <v>131</v>
      </c>
      <c r="AJ1081" s="10">
        <v>94</v>
      </c>
      <c r="AK1081" s="10">
        <v>18</v>
      </c>
      <c r="AL1081" s="10">
        <v>10</v>
      </c>
      <c r="AM1081" s="10">
        <v>12</v>
      </c>
      <c r="AN1081" s="10">
        <v>14</v>
      </c>
      <c r="AO1081" s="10">
        <v>14</v>
      </c>
      <c r="AP1081" s="10"/>
      <c r="AQ1081" s="10"/>
      <c r="AR1081" s="10"/>
      <c r="AS1081" s="10"/>
      <c r="AT1081" s="10"/>
      <c r="AU1081" s="10"/>
      <c r="AV1081" s="10"/>
      <c r="AW1081" s="10"/>
      <c r="AX1081" s="10"/>
      <c r="AY1081" s="10"/>
      <c r="AZ1081" s="10"/>
      <c r="BA1081" s="10"/>
      <c r="BB1081" s="10"/>
      <c r="BC1081" s="10"/>
      <c r="BD1081" s="10"/>
      <c r="BE1081" s="10"/>
      <c r="BF1081" s="10"/>
    </row>
    <row r="1082" spans="1:58" s="26" customFormat="1" x14ac:dyDescent="0.25">
      <c r="A1082" s="1" t="s">
        <v>64</v>
      </c>
      <c r="B1082" s="12"/>
      <c r="C1082" s="12"/>
      <c r="D1082" s="33"/>
      <c r="E1082" s="12"/>
      <c r="F1082" s="12"/>
      <c r="G1082" s="12"/>
      <c r="H1082" s="12"/>
      <c r="I1082" s="12"/>
      <c r="J1082" s="33"/>
      <c r="K1082" s="12"/>
      <c r="L1082" s="12"/>
      <c r="M1082" s="12"/>
      <c r="N1082" s="12"/>
      <c r="O1082" s="12"/>
      <c r="P1082" s="33"/>
      <c r="Q1082" s="12"/>
      <c r="R1082" s="12"/>
      <c r="S1082" s="33"/>
      <c r="T1082" s="12"/>
      <c r="U1082" s="12"/>
      <c r="V1082" s="12"/>
      <c r="W1082" s="33"/>
      <c r="X1082" s="12"/>
      <c r="Y1082" s="12"/>
      <c r="Z1082" s="12"/>
      <c r="AA1082" s="12"/>
      <c r="AB1082" s="12"/>
      <c r="AC1082" s="12"/>
      <c r="AD1082" s="12"/>
      <c r="AE1082" s="12"/>
      <c r="AF1082" s="14"/>
      <c r="AG1082" s="14"/>
      <c r="AH1082" s="14"/>
      <c r="AI1082" s="14"/>
      <c r="AJ1082" s="14"/>
      <c r="AK1082" s="14"/>
      <c r="AL1082" s="14"/>
      <c r="AM1082" s="14"/>
      <c r="AN1082" s="14"/>
      <c r="AO1082" s="14"/>
      <c r="AP1082" s="14"/>
      <c r="AQ1082" s="14"/>
      <c r="AR1082" s="14"/>
      <c r="AS1082" s="14"/>
      <c r="AT1082" s="14"/>
      <c r="AU1082" s="14"/>
      <c r="AV1082" s="14"/>
      <c r="AW1082" s="14"/>
      <c r="AX1082" s="14"/>
      <c r="AY1082" s="14"/>
      <c r="AZ1082" s="14"/>
      <c r="BA1082" s="14"/>
      <c r="BB1082" s="14"/>
      <c r="BC1082" s="14"/>
      <c r="BD1082" s="10"/>
      <c r="BE1082" s="10"/>
      <c r="BF1082" s="10"/>
    </row>
    <row r="1083" spans="1:58" s="26" customFormat="1" x14ac:dyDescent="0.25">
      <c r="A1083" s="1" t="s">
        <v>60</v>
      </c>
      <c r="B1083" s="16"/>
      <c r="C1083" s="16"/>
      <c r="D1083" s="34"/>
      <c r="E1083" s="16"/>
      <c r="F1083" s="16"/>
      <c r="G1083" s="16"/>
      <c r="H1083" s="16"/>
      <c r="I1083" s="16"/>
      <c r="J1083" s="34"/>
      <c r="K1083" s="16"/>
      <c r="L1083" s="16"/>
      <c r="M1083" s="16"/>
      <c r="N1083" s="16"/>
      <c r="O1083" s="16"/>
      <c r="P1083" s="34"/>
      <c r="Q1083" s="16"/>
      <c r="R1083" s="16"/>
      <c r="S1083" s="34"/>
      <c r="T1083" s="16"/>
      <c r="U1083" s="16"/>
      <c r="V1083" s="16"/>
      <c r="W1083" s="34"/>
      <c r="X1083" s="16"/>
      <c r="Y1083" s="16"/>
      <c r="Z1083" s="16"/>
      <c r="AA1083" s="16"/>
      <c r="AB1083" s="16"/>
      <c r="AC1083" s="16"/>
      <c r="AD1083" s="16"/>
      <c r="AE1083" s="16"/>
      <c r="AF1083" s="18"/>
      <c r="AG1083" s="18"/>
      <c r="AH1083" s="18">
        <v>3</v>
      </c>
      <c r="AI1083" s="18">
        <v>4</v>
      </c>
      <c r="AJ1083" s="18">
        <v>6</v>
      </c>
      <c r="AK1083" s="18">
        <v>4</v>
      </c>
      <c r="AL1083" s="18">
        <v>4</v>
      </c>
      <c r="AM1083" s="18"/>
      <c r="AN1083" s="18"/>
      <c r="AO1083" s="18"/>
      <c r="AP1083" s="18"/>
      <c r="AQ1083" s="18"/>
      <c r="AR1083" s="18"/>
      <c r="AS1083" s="18"/>
      <c r="AT1083" s="18"/>
      <c r="AU1083" s="18"/>
      <c r="AV1083" s="18"/>
      <c r="AW1083" s="18"/>
      <c r="AX1083" s="18"/>
      <c r="AY1083" s="18"/>
      <c r="AZ1083" s="18"/>
      <c r="BA1083" s="18"/>
      <c r="BB1083" s="18"/>
      <c r="BC1083" s="18"/>
      <c r="BD1083" s="10"/>
      <c r="BE1083" s="10"/>
      <c r="BF1083" s="10"/>
    </row>
    <row r="1084" spans="1:58" s="29" customFormat="1" x14ac:dyDescent="0.25">
      <c r="A1084" s="6" t="s">
        <v>68</v>
      </c>
      <c r="B1084" s="38"/>
      <c r="C1084" s="38"/>
      <c r="D1084" s="36"/>
      <c r="E1084" s="38"/>
      <c r="F1084" s="38"/>
      <c r="G1084" s="38"/>
      <c r="H1084" s="38"/>
      <c r="I1084" s="38"/>
      <c r="J1084" s="36"/>
      <c r="K1084" s="38"/>
      <c r="L1084" s="38"/>
      <c r="M1084" s="38"/>
      <c r="N1084" s="38"/>
      <c r="O1084" s="38"/>
      <c r="P1084" s="36"/>
      <c r="Q1084" s="38"/>
      <c r="R1084" s="38"/>
      <c r="S1084" s="36"/>
      <c r="T1084" s="38"/>
      <c r="U1084" s="38"/>
      <c r="V1084" s="38"/>
      <c r="W1084" s="36"/>
      <c r="X1084" s="38"/>
      <c r="Y1084" s="38"/>
      <c r="Z1084" s="38"/>
      <c r="AA1084" s="38"/>
      <c r="AB1084" s="38"/>
      <c r="AC1084" s="38"/>
      <c r="AD1084" s="38">
        <f t="shared" ref="AD1084:AO1084" si="187">SUM(AD1081:AD1083)</f>
        <v>122</v>
      </c>
      <c r="AE1084" s="38">
        <f t="shared" si="187"/>
        <v>121</v>
      </c>
      <c r="AF1084" s="38">
        <f t="shared" si="187"/>
        <v>132</v>
      </c>
      <c r="AG1084" s="38">
        <f t="shared" si="187"/>
        <v>132</v>
      </c>
      <c r="AH1084" s="38">
        <f t="shared" si="187"/>
        <v>134</v>
      </c>
      <c r="AI1084" s="38">
        <f t="shared" si="187"/>
        <v>135</v>
      </c>
      <c r="AJ1084" s="38">
        <f t="shared" si="187"/>
        <v>100</v>
      </c>
      <c r="AK1084" s="38">
        <f t="shared" si="187"/>
        <v>22</v>
      </c>
      <c r="AL1084" s="38">
        <f t="shared" si="187"/>
        <v>14</v>
      </c>
      <c r="AM1084" s="38">
        <f t="shared" si="187"/>
        <v>12</v>
      </c>
      <c r="AN1084" s="38">
        <f t="shared" si="187"/>
        <v>14</v>
      </c>
      <c r="AO1084" s="38">
        <f t="shared" si="187"/>
        <v>14</v>
      </c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68"/>
      <c r="BE1084" s="68"/>
      <c r="BF1084" s="68"/>
    </row>
    <row r="1085" spans="1:58" s="26" customFormat="1" x14ac:dyDescent="0.25">
      <c r="A1085" s="29" t="s">
        <v>213</v>
      </c>
      <c r="B1085" s="16"/>
      <c r="C1085" s="16"/>
      <c r="D1085" s="34"/>
      <c r="E1085" s="16"/>
      <c r="F1085" s="16"/>
      <c r="G1085" s="16"/>
      <c r="H1085" s="16"/>
      <c r="I1085" s="16"/>
      <c r="J1085" s="34"/>
      <c r="K1085" s="16"/>
      <c r="L1085" s="16"/>
      <c r="M1085" s="16"/>
      <c r="N1085" s="16"/>
      <c r="O1085" s="16"/>
      <c r="P1085" s="34"/>
      <c r="Q1085" s="16"/>
      <c r="R1085" s="16"/>
      <c r="S1085" s="34"/>
      <c r="T1085" s="16"/>
      <c r="U1085" s="16"/>
      <c r="V1085" s="16"/>
      <c r="W1085" s="34"/>
      <c r="X1085" s="16"/>
      <c r="Y1085" s="16"/>
      <c r="Z1085" s="16"/>
      <c r="AA1085" s="16"/>
      <c r="AB1085" s="16"/>
      <c r="AC1085" s="16"/>
      <c r="AD1085" s="16"/>
      <c r="AE1085" s="16"/>
      <c r="AF1085" s="18"/>
      <c r="AG1085" s="18"/>
      <c r="AH1085" s="18"/>
      <c r="AI1085" s="18"/>
      <c r="AJ1085" s="18"/>
      <c r="AK1085" s="18"/>
      <c r="AL1085" s="18"/>
      <c r="AM1085" s="18"/>
      <c r="AN1085" s="18"/>
      <c r="AO1085" s="18"/>
      <c r="AP1085" s="18"/>
      <c r="AQ1085" s="18"/>
      <c r="AR1085" s="18"/>
      <c r="AS1085" s="18"/>
      <c r="AT1085" s="18"/>
      <c r="AU1085" s="18"/>
      <c r="AV1085" s="18"/>
      <c r="AW1085" s="18"/>
      <c r="AX1085" s="18"/>
      <c r="AY1085" s="18"/>
      <c r="AZ1085" s="18"/>
      <c r="BA1085" s="18"/>
      <c r="BB1085" s="18"/>
      <c r="BC1085" s="18"/>
      <c r="BD1085" s="10"/>
      <c r="BE1085" s="10"/>
      <c r="BF1085" s="10"/>
    </row>
    <row r="1086" spans="1:58" s="26" customFormat="1" x14ac:dyDescent="0.25">
      <c r="A1086" s="1" t="s">
        <v>67</v>
      </c>
      <c r="H1086" s="10"/>
      <c r="I1086" s="10"/>
      <c r="J1086" s="10"/>
      <c r="K1086" s="10"/>
      <c r="L1086" s="10"/>
      <c r="M1086" s="26">
        <v>4</v>
      </c>
      <c r="N1086" s="10">
        <v>4</v>
      </c>
      <c r="O1086" s="10">
        <v>4</v>
      </c>
      <c r="P1086" s="10">
        <v>4</v>
      </c>
      <c r="Q1086" s="10">
        <v>4</v>
      </c>
      <c r="R1086" s="10">
        <v>4</v>
      </c>
      <c r="S1086" s="10">
        <v>4</v>
      </c>
      <c r="T1086" s="10">
        <v>3</v>
      </c>
      <c r="U1086" s="10">
        <v>3</v>
      </c>
      <c r="V1086" s="10">
        <v>3</v>
      </c>
      <c r="W1086" s="10">
        <v>3</v>
      </c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  <c r="AT1086" s="10"/>
      <c r="AU1086" s="10"/>
      <c r="AV1086" s="10"/>
      <c r="AW1086" s="10"/>
      <c r="AX1086" s="10"/>
      <c r="AY1086" s="10"/>
      <c r="AZ1086" s="10"/>
      <c r="BA1086" s="10"/>
      <c r="BB1086" s="10"/>
      <c r="BC1086" s="10"/>
      <c r="BD1086" s="10"/>
      <c r="BE1086" s="10"/>
      <c r="BF1086" s="10"/>
    </row>
    <row r="1087" spans="1:58" x14ac:dyDescent="0.25">
      <c r="A1087" s="1" t="s">
        <v>64</v>
      </c>
    </row>
    <row r="1088" spans="1:58" s="26" customFormat="1" x14ac:dyDescent="0.25">
      <c r="A1088" s="1" t="s">
        <v>60</v>
      </c>
      <c r="B1088" s="19"/>
      <c r="C1088" s="19"/>
      <c r="D1088" s="28"/>
      <c r="E1088" s="19"/>
      <c r="F1088" s="19"/>
      <c r="G1088" s="19"/>
      <c r="H1088" s="18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>
        <v>3</v>
      </c>
      <c r="Y1088" s="17">
        <v>3</v>
      </c>
      <c r="Z1088" s="17">
        <v>3</v>
      </c>
      <c r="AA1088" s="17"/>
      <c r="AB1088" s="17"/>
      <c r="AC1088" s="17"/>
      <c r="AD1088" s="17"/>
      <c r="AE1088" s="17"/>
      <c r="AF1088" s="18"/>
      <c r="AG1088" s="18"/>
      <c r="AH1088" s="18"/>
      <c r="AI1088" s="18"/>
      <c r="AJ1088" s="18"/>
      <c r="AK1088" s="18"/>
      <c r="AL1088" s="18"/>
      <c r="AM1088" s="18"/>
      <c r="AN1088" s="18"/>
      <c r="AO1088" s="18"/>
      <c r="AP1088" s="18"/>
      <c r="AQ1088" s="18"/>
      <c r="AR1088" s="18"/>
      <c r="AS1088" s="18"/>
      <c r="AT1088" s="18"/>
      <c r="AU1088" s="18"/>
      <c r="AV1088" s="18"/>
      <c r="AW1088" s="18"/>
      <c r="AX1088" s="18"/>
      <c r="AY1088" s="18"/>
      <c r="AZ1088" s="18"/>
      <c r="BA1088" s="18"/>
      <c r="BB1088" s="18"/>
      <c r="BC1088" s="18"/>
      <c r="BD1088" s="10"/>
      <c r="BE1088" s="10"/>
      <c r="BF1088" s="10"/>
    </row>
    <row r="1089" spans="1:68" s="29" customFormat="1" x14ac:dyDescent="0.25">
      <c r="A1089" s="6" t="s">
        <v>68</v>
      </c>
      <c r="B1089" s="38"/>
      <c r="C1089" s="38"/>
      <c r="D1089" s="36"/>
      <c r="E1089" s="38"/>
      <c r="F1089" s="38"/>
      <c r="G1089" s="38"/>
      <c r="H1089" s="38"/>
      <c r="I1089" s="38"/>
      <c r="J1089" s="36"/>
      <c r="K1089" s="38"/>
      <c r="L1089" s="38"/>
      <c r="M1089" s="38">
        <f t="shared" ref="M1089:Z1089" si="188">SUM(M1086:M1088)</f>
        <v>4</v>
      </c>
      <c r="N1089" s="38">
        <f t="shared" si="188"/>
        <v>4</v>
      </c>
      <c r="O1089" s="38">
        <f t="shared" si="188"/>
        <v>4</v>
      </c>
      <c r="P1089" s="36">
        <f t="shared" si="188"/>
        <v>4</v>
      </c>
      <c r="Q1089" s="38">
        <f t="shared" si="188"/>
        <v>4</v>
      </c>
      <c r="R1089" s="38">
        <f t="shared" si="188"/>
        <v>4</v>
      </c>
      <c r="S1089" s="36">
        <f t="shared" si="188"/>
        <v>4</v>
      </c>
      <c r="T1089" s="38">
        <f t="shared" si="188"/>
        <v>3</v>
      </c>
      <c r="U1089" s="38">
        <f t="shared" si="188"/>
        <v>3</v>
      </c>
      <c r="V1089" s="38">
        <f t="shared" si="188"/>
        <v>3</v>
      </c>
      <c r="W1089" s="36">
        <f t="shared" si="188"/>
        <v>3</v>
      </c>
      <c r="X1089" s="38">
        <f t="shared" si="188"/>
        <v>3</v>
      </c>
      <c r="Y1089" s="38">
        <f t="shared" si="188"/>
        <v>3</v>
      </c>
      <c r="Z1089" s="38">
        <f t="shared" si="188"/>
        <v>3</v>
      </c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68"/>
      <c r="BE1089" s="68"/>
      <c r="BF1089" s="68"/>
    </row>
    <row r="1090" spans="1:68" s="26" customFormat="1" x14ac:dyDescent="0.25">
      <c r="A1090" s="29" t="s">
        <v>450</v>
      </c>
      <c r="B1090" s="19"/>
      <c r="C1090" s="19"/>
      <c r="D1090" s="28"/>
      <c r="E1090" s="19"/>
      <c r="F1090" s="19"/>
      <c r="G1090" s="19"/>
      <c r="H1090" s="18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8"/>
      <c r="AG1090" s="18"/>
      <c r="AH1090" s="18"/>
      <c r="AI1090" s="18"/>
      <c r="AJ1090" s="18"/>
      <c r="AK1090" s="18"/>
      <c r="AL1090" s="18"/>
      <c r="AM1090" s="18"/>
      <c r="AN1090" s="18"/>
      <c r="AO1090" s="18"/>
      <c r="AP1090" s="18"/>
      <c r="AQ1090" s="18"/>
      <c r="AR1090" s="18"/>
      <c r="AS1090" s="18"/>
      <c r="AT1090" s="18"/>
      <c r="AU1090" s="18"/>
      <c r="AV1090" s="18"/>
      <c r="AW1090" s="18"/>
      <c r="AX1090" s="18"/>
      <c r="AY1090" s="18"/>
      <c r="AZ1090" s="18"/>
      <c r="BA1090" s="18"/>
      <c r="BB1090" s="18"/>
      <c r="BC1090" s="18"/>
      <c r="BD1090" s="10"/>
      <c r="BE1090" s="10"/>
      <c r="BF1090" s="10"/>
    </row>
    <row r="1091" spans="1:68" s="26" customFormat="1" x14ac:dyDescent="0.25">
      <c r="A1091" s="35" t="s">
        <v>67</v>
      </c>
      <c r="B1091" s="19"/>
      <c r="C1091" s="19"/>
      <c r="D1091" s="28"/>
      <c r="E1091" s="19"/>
      <c r="F1091" s="19"/>
      <c r="G1091" s="19"/>
      <c r="H1091" s="18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8"/>
      <c r="AG1091" s="18"/>
      <c r="AH1091" s="18"/>
      <c r="AI1091" s="18"/>
      <c r="AJ1091" s="18"/>
      <c r="AK1091" s="18"/>
      <c r="AL1091" s="18"/>
      <c r="AM1091" s="18"/>
      <c r="AN1091" s="18"/>
      <c r="AO1091" s="18"/>
      <c r="AP1091" s="18"/>
      <c r="AQ1091" s="18"/>
      <c r="AR1091" s="18"/>
      <c r="AS1091" s="18"/>
      <c r="AT1091" s="18"/>
      <c r="AU1091" s="18"/>
      <c r="AV1091" s="18"/>
      <c r="AW1091" s="18"/>
      <c r="AX1091" s="18"/>
      <c r="AY1091" s="18"/>
      <c r="AZ1091" s="18"/>
      <c r="BA1091" s="18"/>
      <c r="BB1091" s="18"/>
      <c r="BC1091" s="18"/>
      <c r="BD1091" s="10"/>
      <c r="BE1091" s="10">
        <v>1</v>
      </c>
      <c r="BF1091" s="10">
        <v>4</v>
      </c>
      <c r="BG1091" s="26">
        <v>7</v>
      </c>
      <c r="BH1091" s="26">
        <v>10</v>
      </c>
      <c r="BI1091" s="26">
        <v>12</v>
      </c>
      <c r="BJ1091" s="26">
        <v>16</v>
      </c>
      <c r="BK1091" s="26">
        <v>19</v>
      </c>
      <c r="BL1091" s="26">
        <v>28</v>
      </c>
      <c r="BM1091" s="26">
        <v>32</v>
      </c>
      <c r="BN1091" s="26">
        <v>38</v>
      </c>
      <c r="BO1091" s="26">
        <v>43</v>
      </c>
      <c r="BP1091" s="26">
        <v>49</v>
      </c>
    </row>
    <row r="1092" spans="1:68" s="26" customFormat="1" x14ac:dyDescent="0.25">
      <c r="A1092" s="35" t="s">
        <v>64</v>
      </c>
      <c r="B1092" s="19"/>
      <c r="C1092" s="19"/>
      <c r="D1092" s="28"/>
      <c r="E1092" s="19"/>
      <c r="F1092" s="19"/>
      <c r="G1092" s="19"/>
      <c r="H1092" s="18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8"/>
      <c r="AG1092" s="18"/>
      <c r="AH1092" s="18"/>
      <c r="AI1092" s="18"/>
      <c r="AJ1092" s="18"/>
      <c r="AK1092" s="18"/>
      <c r="AL1092" s="18"/>
      <c r="AM1092" s="18"/>
      <c r="AN1092" s="18"/>
      <c r="AO1092" s="18"/>
      <c r="AP1092" s="18"/>
      <c r="AQ1092" s="18"/>
      <c r="AR1092" s="18"/>
      <c r="AS1092" s="18"/>
      <c r="AT1092" s="18"/>
      <c r="AU1092" s="18"/>
      <c r="AV1092" s="18"/>
      <c r="AW1092" s="18"/>
      <c r="AX1092" s="18"/>
      <c r="AY1092" s="18"/>
      <c r="AZ1092" s="18"/>
      <c r="BA1092" s="18"/>
      <c r="BB1092" s="18"/>
      <c r="BC1092" s="18"/>
      <c r="BD1092" s="10"/>
      <c r="BE1092" s="10"/>
      <c r="BF1092" s="10"/>
    </row>
    <row r="1093" spans="1:68" s="26" customFormat="1" x14ac:dyDescent="0.25">
      <c r="A1093" s="35" t="s">
        <v>60</v>
      </c>
      <c r="B1093" s="19"/>
      <c r="C1093" s="19"/>
      <c r="D1093" s="28"/>
      <c r="E1093" s="19"/>
      <c r="F1093" s="19"/>
      <c r="G1093" s="19"/>
      <c r="H1093" s="18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8"/>
      <c r="AG1093" s="18"/>
      <c r="AH1093" s="18"/>
      <c r="AI1093" s="18"/>
      <c r="AJ1093" s="18"/>
      <c r="AK1093" s="18"/>
      <c r="AL1093" s="18"/>
      <c r="AM1093" s="18"/>
      <c r="AN1093" s="18"/>
      <c r="AO1093" s="18"/>
      <c r="AP1093" s="18"/>
      <c r="AQ1093" s="18"/>
      <c r="AR1093" s="18"/>
      <c r="AS1093" s="18"/>
      <c r="AT1093" s="18"/>
      <c r="AU1093" s="18"/>
      <c r="AV1093" s="18"/>
      <c r="AW1093" s="18"/>
      <c r="AX1093" s="18"/>
      <c r="AY1093" s="18"/>
      <c r="AZ1093" s="18"/>
      <c r="BA1093" s="18"/>
      <c r="BB1093" s="18"/>
      <c r="BC1093" s="18"/>
      <c r="BD1093" s="10"/>
      <c r="BE1093" s="10"/>
      <c r="BF1093" s="10"/>
    </row>
    <row r="1094" spans="1:68" s="29" customFormat="1" x14ac:dyDescent="0.25">
      <c r="A1094" s="41" t="s">
        <v>68</v>
      </c>
      <c r="B1094" s="16"/>
      <c r="C1094" s="16"/>
      <c r="D1094" s="34"/>
      <c r="E1094" s="16"/>
      <c r="F1094" s="16"/>
      <c r="G1094" s="16"/>
      <c r="H1094" s="70"/>
      <c r="I1094" s="69"/>
      <c r="J1094" s="69"/>
      <c r="K1094" s="69"/>
      <c r="L1094" s="69"/>
      <c r="M1094" s="69"/>
      <c r="N1094" s="69"/>
      <c r="O1094" s="69"/>
      <c r="P1094" s="69"/>
      <c r="Q1094" s="69"/>
      <c r="R1094" s="69"/>
      <c r="S1094" s="69"/>
      <c r="T1094" s="69"/>
      <c r="U1094" s="69"/>
      <c r="V1094" s="69"/>
      <c r="W1094" s="69"/>
      <c r="X1094" s="69"/>
      <c r="Y1094" s="69"/>
      <c r="Z1094" s="69"/>
      <c r="AA1094" s="69"/>
      <c r="AB1094" s="69"/>
      <c r="AC1094" s="69"/>
      <c r="AD1094" s="69"/>
      <c r="AE1094" s="69"/>
      <c r="AF1094" s="70"/>
      <c r="AG1094" s="70"/>
      <c r="AH1094" s="70"/>
      <c r="AI1094" s="70"/>
      <c r="AJ1094" s="70"/>
      <c r="AK1094" s="70"/>
      <c r="AL1094" s="70"/>
      <c r="AM1094" s="70"/>
      <c r="AN1094" s="70"/>
      <c r="AO1094" s="70"/>
      <c r="AP1094" s="70"/>
      <c r="AQ1094" s="70"/>
      <c r="AR1094" s="70"/>
      <c r="AS1094" s="70"/>
      <c r="AT1094" s="70"/>
      <c r="AU1094" s="70"/>
      <c r="AV1094" s="70"/>
      <c r="AW1094" s="70"/>
      <c r="AX1094" s="70"/>
      <c r="AY1094" s="70"/>
      <c r="AZ1094" s="70"/>
      <c r="BA1094" s="70"/>
      <c r="BB1094" s="70"/>
      <c r="BC1094" s="70"/>
      <c r="BD1094" s="68"/>
      <c r="BE1094" s="36">
        <f t="shared" ref="BE1094:BJ1094" si="189">SUM(BE1091:BE1093)</f>
        <v>1</v>
      </c>
      <c r="BF1094" s="36">
        <f t="shared" si="189"/>
        <v>4</v>
      </c>
      <c r="BG1094" s="42">
        <f t="shared" si="189"/>
        <v>7</v>
      </c>
      <c r="BH1094" s="42">
        <f t="shared" si="189"/>
        <v>10</v>
      </c>
      <c r="BI1094" s="42">
        <f t="shared" si="189"/>
        <v>12</v>
      </c>
      <c r="BJ1094" s="42">
        <f t="shared" si="189"/>
        <v>16</v>
      </c>
      <c r="BK1094" s="78">
        <v>19</v>
      </c>
      <c r="BL1094" s="35">
        <v>28</v>
      </c>
      <c r="BM1094" s="35">
        <v>32</v>
      </c>
      <c r="BN1094" s="35">
        <v>38</v>
      </c>
      <c r="BO1094" s="35">
        <v>43</v>
      </c>
      <c r="BP1094" s="35">
        <v>49</v>
      </c>
    </row>
    <row r="1095" spans="1:68" s="26" customFormat="1" x14ac:dyDescent="0.25">
      <c r="A1095" s="29" t="s">
        <v>214</v>
      </c>
      <c r="H1095" s="10"/>
      <c r="I1095" s="10"/>
      <c r="J1095" s="10"/>
      <c r="K1095" s="10"/>
      <c r="L1095" s="10"/>
      <c r="M1095" s="10"/>
      <c r="Q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  <c r="AP1095" s="10"/>
      <c r="AQ1095" s="10"/>
      <c r="AR1095" s="10"/>
      <c r="AS1095" s="10"/>
      <c r="AT1095" s="10"/>
      <c r="AU1095" s="10"/>
      <c r="AV1095" s="10"/>
      <c r="AW1095" s="10"/>
      <c r="AX1095" s="10"/>
      <c r="AY1095" s="10"/>
      <c r="AZ1095" s="10"/>
      <c r="BA1095" s="10"/>
      <c r="BB1095" s="10"/>
      <c r="BC1095" s="10"/>
      <c r="BD1095" s="10"/>
      <c r="BE1095" s="10"/>
      <c r="BF1095" s="10"/>
    </row>
    <row r="1096" spans="1:68" s="26" customFormat="1" x14ac:dyDescent="0.25">
      <c r="A1096" s="1" t="s">
        <v>67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>
        <v>12</v>
      </c>
      <c r="V1096" s="10">
        <v>12</v>
      </c>
      <c r="W1096" s="10">
        <v>12</v>
      </c>
      <c r="X1096" s="10">
        <v>7</v>
      </c>
      <c r="Y1096" s="10">
        <v>12</v>
      </c>
      <c r="Z1096" s="10"/>
      <c r="AA1096" s="10"/>
      <c r="AB1096" s="10"/>
      <c r="AC1096" s="10"/>
      <c r="AD1096" s="10"/>
      <c r="AE1096" s="10"/>
      <c r="AF1096" s="10"/>
      <c r="AG1096" s="10"/>
      <c r="AH1096" s="10"/>
      <c r="AI1096" s="10"/>
      <c r="AJ1096" s="10"/>
      <c r="AK1096" s="10"/>
      <c r="AL1096" s="10"/>
      <c r="AM1096" s="10"/>
      <c r="AN1096" s="10"/>
      <c r="AO1096" s="10"/>
      <c r="AP1096" s="10"/>
      <c r="AQ1096" s="10"/>
      <c r="AR1096" s="10"/>
      <c r="AS1096" s="10"/>
      <c r="AT1096" s="10"/>
      <c r="AU1096" s="10"/>
      <c r="AV1096" s="10"/>
      <c r="AW1096" s="10"/>
      <c r="AX1096" s="10"/>
      <c r="AY1096" s="10"/>
      <c r="AZ1096" s="10"/>
      <c r="BA1096" s="10"/>
      <c r="BB1096" s="10"/>
      <c r="BC1096" s="10"/>
      <c r="BD1096" s="10"/>
      <c r="BE1096" s="10"/>
      <c r="BF1096" s="10"/>
    </row>
    <row r="1097" spans="1:68" s="26" customFormat="1" x14ac:dyDescent="0.25">
      <c r="A1097" s="1" t="s">
        <v>64</v>
      </c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  <c r="AL1097" s="10"/>
      <c r="AM1097" s="10"/>
      <c r="AN1097" s="10"/>
      <c r="AO1097" s="10"/>
      <c r="AP1097" s="10"/>
      <c r="AQ1097" s="10"/>
      <c r="AR1097" s="10"/>
      <c r="AS1097" s="10"/>
      <c r="AT1097" s="10"/>
      <c r="AU1097" s="10"/>
      <c r="AV1097" s="10"/>
      <c r="AW1097" s="10"/>
      <c r="AX1097" s="10"/>
      <c r="AY1097" s="10"/>
      <c r="AZ1097" s="10"/>
      <c r="BA1097" s="10"/>
      <c r="BB1097" s="10"/>
      <c r="BC1097" s="10"/>
      <c r="BD1097" s="10"/>
      <c r="BE1097" s="10"/>
      <c r="BF1097" s="10"/>
    </row>
    <row r="1098" spans="1:68" s="26" customFormat="1" x14ac:dyDescent="0.25">
      <c r="A1098" s="1" t="s">
        <v>60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/>
      <c r="AC1098" s="10"/>
      <c r="AD1098" s="10"/>
      <c r="AE1098" s="10"/>
      <c r="AF1098" s="10"/>
      <c r="AG1098" s="10"/>
      <c r="AH1098" s="10"/>
      <c r="AI1098" s="10"/>
      <c r="AJ1098" s="10"/>
      <c r="AK1098" s="10"/>
      <c r="AL1098" s="10"/>
      <c r="AM1098" s="10"/>
      <c r="AN1098" s="10"/>
      <c r="AO1098" s="10"/>
      <c r="AP1098" s="10"/>
      <c r="AQ1098" s="10"/>
      <c r="AR1098" s="10"/>
      <c r="AS1098" s="10"/>
      <c r="AT1098" s="10"/>
      <c r="AU1098" s="10"/>
      <c r="AV1098" s="10"/>
      <c r="AW1098" s="10"/>
      <c r="AX1098" s="10"/>
      <c r="AY1098" s="10"/>
      <c r="AZ1098" s="10"/>
      <c r="BA1098" s="10"/>
      <c r="BB1098" s="10"/>
      <c r="BC1098" s="10"/>
      <c r="BD1098" s="10"/>
      <c r="BE1098" s="10"/>
      <c r="BF1098" s="10"/>
    </row>
    <row r="1099" spans="1:68" s="29" customFormat="1" x14ac:dyDescent="0.25">
      <c r="A1099" s="6" t="s">
        <v>68</v>
      </c>
      <c r="B1099" s="38"/>
      <c r="C1099" s="38"/>
      <c r="D1099" s="36"/>
      <c r="E1099" s="38"/>
      <c r="F1099" s="38"/>
      <c r="G1099" s="38"/>
      <c r="H1099" s="38"/>
      <c r="I1099" s="38"/>
      <c r="J1099" s="36"/>
      <c r="K1099" s="38"/>
      <c r="L1099" s="38"/>
      <c r="M1099" s="38"/>
      <c r="N1099" s="38"/>
      <c r="O1099" s="38"/>
      <c r="P1099" s="36"/>
      <c r="Q1099" s="38"/>
      <c r="R1099" s="38"/>
      <c r="S1099" s="36"/>
      <c r="T1099" s="38"/>
      <c r="U1099" s="38">
        <f>SUM(U1096:U1098)</f>
        <v>12</v>
      </c>
      <c r="V1099" s="38">
        <f>SUM(V1096:V1098)</f>
        <v>12</v>
      </c>
      <c r="W1099" s="36">
        <f>SUM(W1096:W1098)</f>
        <v>12</v>
      </c>
      <c r="X1099" s="38">
        <f>SUM(X1096:X1098)</f>
        <v>7</v>
      </c>
      <c r="Y1099" s="38">
        <f>SUM(Y1096:Y1098)</f>
        <v>12</v>
      </c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68"/>
      <c r="BE1099" s="68"/>
      <c r="BF1099" s="68"/>
    </row>
    <row r="1100" spans="1:68" s="26" customFormat="1" x14ac:dyDescent="0.25">
      <c r="A1100" s="29" t="s">
        <v>215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/>
      <c r="AC1100" s="10"/>
      <c r="AD1100" s="10"/>
      <c r="AE1100" s="10"/>
      <c r="AF1100" s="10"/>
      <c r="AG1100" s="10"/>
      <c r="AH1100" s="10"/>
      <c r="AI1100" s="10"/>
      <c r="AJ1100" s="10"/>
      <c r="AK1100" s="10"/>
      <c r="AL1100" s="10"/>
      <c r="AM1100" s="10"/>
      <c r="AN1100" s="10"/>
      <c r="AO1100" s="10"/>
      <c r="AP1100" s="10"/>
      <c r="AQ1100" s="10"/>
      <c r="AR1100" s="10"/>
      <c r="AS1100" s="10"/>
      <c r="AT1100" s="10"/>
      <c r="AU1100" s="10"/>
      <c r="AV1100" s="10"/>
      <c r="AW1100" s="10"/>
      <c r="AX1100" s="10"/>
      <c r="AY1100" s="10"/>
      <c r="AZ1100" s="10"/>
      <c r="BA1100" s="10"/>
      <c r="BB1100" s="10"/>
      <c r="BC1100" s="10"/>
      <c r="BD1100" s="10"/>
      <c r="BE1100" s="10"/>
      <c r="BF1100" s="10"/>
    </row>
    <row r="1101" spans="1:68" s="26" customFormat="1" x14ac:dyDescent="0.25">
      <c r="A1101" s="1" t="s">
        <v>67</v>
      </c>
      <c r="H1101" s="10"/>
      <c r="I1101" s="10"/>
      <c r="J1101" s="10"/>
      <c r="K1101" s="10"/>
      <c r="L1101" s="10"/>
      <c r="M1101" s="10"/>
      <c r="N1101" s="10">
        <v>1</v>
      </c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  <c r="AP1101" s="10"/>
      <c r="AQ1101" s="10"/>
      <c r="AR1101" s="10"/>
      <c r="AS1101" s="10"/>
      <c r="AT1101" s="10"/>
      <c r="AU1101" s="10"/>
      <c r="AV1101" s="10"/>
      <c r="AW1101" s="10"/>
      <c r="AX1101" s="10"/>
      <c r="AY1101" s="10"/>
      <c r="AZ1101" s="10"/>
      <c r="BA1101" s="10"/>
      <c r="BB1101" s="10"/>
      <c r="BC1101" s="10"/>
      <c r="BD1101" s="10"/>
      <c r="BE1101" s="10"/>
      <c r="BF1101" s="10"/>
    </row>
    <row r="1102" spans="1:68" s="26" customFormat="1" x14ac:dyDescent="0.25">
      <c r="A1102" s="1" t="s">
        <v>64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/>
      <c r="AE1102" s="10"/>
      <c r="AF1102" s="10"/>
      <c r="AG1102" s="10"/>
      <c r="AH1102" s="10"/>
      <c r="AI1102" s="10"/>
      <c r="AJ1102" s="10"/>
      <c r="AK1102" s="10"/>
      <c r="AL1102" s="10"/>
      <c r="AM1102" s="10"/>
      <c r="AN1102" s="10"/>
      <c r="AO1102" s="10"/>
      <c r="AP1102" s="10"/>
      <c r="AQ1102" s="10"/>
      <c r="AR1102" s="10"/>
      <c r="AS1102" s="10"/>
      <c r="AT1102" s="10"/>
      <c r="AU1102" s="10"/>
      <c r="AV1102" s="10"/>
      <c r="AW1102" s="10"/>
      <c r="AX1102" s="10"/>
      <c r="AY1102" s="10"/>
      <c r="AZ1102" s="10"/>
      <c r="BA1102" s="10"/>
      <c r="BB1102" s="10"/>
      <c r="BC1102" s="10"/>
      <c r="BD1102" s="10"/>
      <c r="BE1102" s="10"/>
      <c r="BF1102" s="10"/>
    </row>
    <row r="1103" spans="1:68" s="26" customFormat="1" x14ac:dyDescent="0.25">
      <c r="A1103" s="1" t="s">
        <v>60</v>
      </c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  <c r="AP1103" s="10"/>
      <c r="AQ1103" s="10"/>
      <c r="AR1103" s="10"/>
      <c r="AS1103" s="10"/>
      <c r="AT1103" s="10"/>
      <c r="AU1103" s="10"/>
      <c r="AV1103" s="10"/>
      <c r="AW1103" s="10"/>
      <c r="AX1103" s="10"/>
      <c r="AY1103" s="10"/>
      <c r="AZ1103" s="10"/>
      <c r="BA1103" s="10"/>
      <c r="BB1103" s="10"/>
      <c r="BC1103" s="10"/>
      <c r="BD1103" s="10"/>
      <c r="BE1103" s="10"/>
      <c r="BF1103" s="10"/>
    </row>
    <row r="1104" spans="1:68" s="29" customFormat="1" x14ac:dyDescent="0.25">
      <c r="A1104" s="6" t="s">
        <v>68</v>
      </c>
      <c r="B1104" s="38"/>
      <c r="C1104" s="38"/>
      <c r="D1104" s="36"/>
      <c r="E1104" s="38"/>
      <c r="F1104" s="38"/>
      <c r="G1104" s="38"/>
      <c r="H1104" s="38"/>
      <c r="I1104" s="38"/>
      <c r="J1104" s="36"/>
      <c r="K1104" s="38"/>
      <c r="L1104" s="38"/>
      <c r="M1104" s="38"/>
      <c r="N1104" s="38">
        <f>SUM(N1101:N1103)</f>
        <v>1</v>
      </c>
      <c r="O1104" s="38"/>
      <c r="P1104" s="36"/>
      <c r="Q1104" s="38"/>
      <c r="R1104" s="38"/>
      <c r="S1104" s="36"/>
      <c r="T1104" s="38"/>
      <c r="U1104" s="38"/>
      <c r="V1104" s="38"/>
      <c r="W1104" s="36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68"/>
      <c r="BE1104" s="68"/>
      <c r="BF1104" s="68"/>
    </row>
    <row r="1105" spans="1:68" s="26" customFormat="1" x14ac:dyDescent="0.25">
      <c r="A1105" s="29" t="s">
        <v>94</v>
      </c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0"/>
      <c r="AT1105" s="10"/>
      <c r="AU1105" s="10"/>
      <c r="AV1105" s="10"/>
      <c r="AW1105" s="10"/>
      <c r="AX1105" s="10"/>
      <c r="AY1105" s="10"/>
      <c r="AZ1105" s="10"/>
      <c r="BA1105" s="10"/>
      <c r="BB1105" s="10"/>
      <c r="BC1105" s="10"/>
      <c r="BD1105" s="10"/>
      <c r="BE1105" s="10"/>
      <c r="BF1105" s="10"/>
    </row>
    <row r="1106" spans="1:68" s="26" customFormat="1" x14ac:dyDescent="0.25">
      <c r="A1106" s="1" t="s">
        <v>67</v>
      </c>
      <c r="B1106" s="29"/>
      <c r="C1106" s="29"/>
      <c r="D1106" s="29"/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  <c r="O1106" s="29"/>
      <c r="P1106" s="29"/>
      <c r="Q1106" s="29"/>
      <c r="R1106" s="29"/>
      <c r="S1106" s="29"/>
      <c r="T1106" s="29"/>
      <c r="U1106" s="29"/>
      <c r="V1106" s="29"/>
      <c r="W1106" s="29"/>
      <c r="X1106" s="29"/>
      <c r="Y1106" s="29"/>
      <c r="Z1106" s="29"/>
      <c r="AA1106" s="29"/>
      <c r="AB1106" s="29"/>
      <c r="AC1106" s="29"/>
      <c r="AD1106" s="29"/>
      <c r="AE1106" s="29"/>
      <c r="AF1106" s="10"/>
      <c r="AG1106" s="10"/>
      <c r="AH1106" s="10"/>
      <c r="AI1106" s="10"/>
      <c r="AJ1106" s="10"/>
      <c r="AK1106" s="10"/>
      <c r="AL1106" s="10"/>
      <c r="AM1106" s="10"/>
      <c r="AN1106" s="10"/>
      <c r="AO1106" s="10"/>
      <c r="AP1106" s="10"/>
      <c r="AQ1106" s="10"/>
      <c r="AR1106" s="10"/>
      <c r="AS1106" s="10"/>
      <c r="AT1106" s="10"/>
      <c r="AU1106" s="10"/>
      <c r="AV1106" s="10"/>
      <c r="AW1106" s="10">
        <v>1</v>
      </c>
      <c r="AX1106" s="10">
        <v>1</v>
      </c>
      <c r="AY1106" s="10">
        <v>1</v>
      </c>
      <c r="AZ1106" s="10">
        <v>1</v>
      </c>
      <c r="BA1106" s="10">
        <v>1</v>
      </c>
      <c r="BB1106" s="10"/>
      <c r="BC1106" s="10"/>
      <c r="BD1106" s="10"/>
      <c r="BE1106" s="10"/>
      <c r="BF1106" s="10"/>
    </row>
    <row r="1107" spans="1:68" s="26" customFormat="1" x14ac:dyDescent="0.25">
      <c r="A1107" s="1" t="s">
        <v>64</v>
      </c>
      <c r="B1107" s="29"/>
      <c r="C1107" s="29"/>
      <c r="D1107" s="29"/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  <c r="O1107" s="29"/>
      <c r="P1107" s="29"/>
      <c r="Q1107" s="29"/>
      <c r="R1107" s="29"/>
      <c r="S1107" s="29"/>
      <c r="T1107" s="29"/>
      <c r="U1107" s="29"/>
      <c r="V1107" s="29"/>
      <c r="W1107" s="29"/>
      <c r="X1107" s="29"/>
      <c r="Y1107" s="29"/>
      <c r="Z1107" s="29"/>
      <c r="AA1107" s="29"/>
      <c r="AB1107" s="29"/>
      <c r="AC1107" s="29"/>
      <c r="AD1107" s="29"/>
      <c r="AE1107" s="29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0"/>
      <c r="AT1107" s="10"/>
      <c r="AU1107" s="10"/>
      <c r="AV1107" s="10"/>
      <c r="AW1107" s="10"/>
      <c r="AX1107" s="10"/>
      <c r="AY1107" s="10"/>
      <c r="AZ1107" s="10"/>
      <c r="BA1107" s="10"/>
      <c r="BB1107" s="10"/>
      <c r="BC1107" s="10"/>
      <c r="BD1107" s="10"/>
      <c r="BE1107" s="10"/>
      <c r="BF1107" s="10"/>
    </row>
    <row r="1108" spans="1:68" s="26" customFormat="1" x14ac:dyDescent="0.25">
      <c r="A1108" s="1" t="s">
        <v>60</v>
      </c>
      <c r="B1108" s="29"/>
      <c r="C1108" s="29"/>
      <c r="D1108" s="29"/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10"/>
      <c r="AG1108" s="10"/>
      <c r="AH1108" s="10"/>
      <c r="AI1108" s="10"/>
      <c r="AJ1108" s="10"/>
      <c r="AK1108" s="10"/>
      <c r="AL1108" s="10"/>
      <c r="AM1108" s="10"/>
      <c r="AN1108" s="10"/>
      <c r="AO1108" s="10"/>
      <c r="AP1108" s="10"/>
      <c r="AQ1108" s="10"/>
      <c r="AR1108" s="10"/>
      <c r="AS1108" s="10"/>
      <c r="AT1108" s="10"/>
      <c r="AU1108" s="10"/>
      <c r="AV1108" s="10"/>
      <c r="AW1108" s="10"/>
      <c r="AX1108" s="10"/>
      <c r="AY1108" s="10"/>
      <c r="AZ1108" s="10"/>
      <c r="BA1108" s="10"/>
      <c r="BB1108" s="10"/>
      <c r="BC1108" s="10"/>
      <c r="BD1108" s="10"/>
      <c r="BE1108" s="10"/>
      <c r="BF1108" s="10"/>
    </row>
    <row r="1109" spans="1:68" s="29" customFormat="1" x14ac:dyDescent="0.25">
      <c r="A1109" s="6" t="s">
        <v>68</v>
      </c>
      <c r="B1109" s="38"/>
      <c r="C1109" s="38"/>
      <c r="D1109" s="36"/>
      <c r="E1109" s="38"/>
      <c r="F1109" s="38"/>
      <c r="G1109" s="38"/>
      <c r="H1109" s="38"/>
      <c r="I1109" s="38"/>
      <c r="J1109" s="36"/>
      <c r="K1109" s="38"/>
      <c r="L1109" s="38"/>
      <c r="M1109" s="38"/>
      <c r="N1109" s="38"/>
      <c r="O1109" s="38"/>
      <c r="P1109" s="36"/>
      <c r="Q1109" s="38"/>
      <c r="R1109" s="38"/>
      <c r="S1109" s="36"/>
      <c r="T1109" s="38"/>
      <c r="U1109" s="38"/>
      <c r="V1109" s="38"/>
      <c r="W1109" s="36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>
        <f>SUM(AW1106:AW1108)</f>
        <v>1</v>
      </c>
      <c r="AX1109" s="38">
        <f>SUM(AX1106:AX1108)</f>
        <v>1</v>
      </c>
      <c r="AY1109" s="38">
        <f>SUM(AY1106:AY1108)</f>
        <v>1</v>
      </c>
      <c r="AZ1109" s="38">
        <f>SUM(AZ1106:AZ1108)</f>
        <v>1</v>
      </c>
      <c r="BA1109" s="38">
        <f>SUM(BA1106:BA1108)</f>
        <v>1</v>
      </c>
      <c r="BB1109" s="38"/>
      <c r="BC1109" s="38"/>
      <c r="BD1109" s="68"/>
      <c r="BE1109" s="68"/>
      <c r="BF1109" s="68"/>
    </row>
    <row r="1110" spans="1:68" s="26" customFormat="1" x14ac:dyDescent="0.25">
      <c r="A1110" s="8" t="s">
        <v>127</v>
      </c>
      <c r="H1110" s="29"/>
      <c r="I1110" s="29"/>
      <c r="J1110" s="29"/>
      <c r="K1110" s="29"/>
      <c r="L1110" s="29"/>
      <c r="M1110" s="29"/>
      <c r="N1110" s="29"/>
      <c r="O1110" s="29"/>
      <c r="P1110" s="29"/>
      <c r="Q1110" s="29"/>
      <c r="R1110" s="29"/>
      <c r="S1110" s="29"/>
      <c r="T1110" s="29"/>
      <c r="U1110" s="29"/>
      <c r="V1110" s="29"/>
      <c r="W1110" s="29"/>
      <c r="X1110" s="29"/>
      <c r="Y1110" s="29"/>
      <c r="Z1110" s="29"/>
      <c r="AA1110" s="29"/>
      <c r="AB1110" s="29"/>
      <c r="AC1110" s="29"/>
      <c r="AD1110" s="29"/>
      <c r="AE1110" s="29"/>
      <c r="AF1110" s="10"/>
      <c r="AG1110" s="10"/>
      <c r="AH1110" s="10"/>
      <c r="AI1110" s="10"/>
      <c r="AJ1110" s="10"/>
      <c r="AK1110" s="10"/>
      <c r="AL1110" s="10"/>
      <c r="AM1110" s="10"/>
      <c r="AN1110" s="10"/>
      <c r="AO1110" s="10"/>
      <c r="AP1110" s="10"/>
      <c r="AQ1110" s="10"/>
      <c r="AR1110" s="10"/>
      <c r="AS1110" s="10"/>
      <c r="AT1110" s="10"/>
      <c r="AU1110" s="10"/>
      <c r="AV1110" s="10"/>
      <c r="AW1110" s="10"/>
      <c r="AX1110" s="10"/>
      <c r="AY1110" s="10"/>
      <c r="AZ1110" s="10"/>
      <c r="BA1110" s="10"/>
      <c r="BB1110" s="10"/>
      <c r="BC1110" s="10"/>
      <c r="BD1110" s="10"/>
      <c r="BE1110" s="10"/>
      <c r="BF1110" s="10"/>
    </row>
    <row r="1111" spans="1:68" x14ac:dyDescent="0.25">
      <c r="A1111" s="1" t="s">
        <v>67</v>
      </c>
    </row>
    <row r="1112" spans="1:68" s="26" customFormat="1" x14ac:dyDescent="0.25">
      <c r="A1112" s="1" t="s">
        <v>64</v>
      </c>
      <c r="B1112" s="16"/>
      <c r="C1112" s="16"/>
      <c r="D1112" s="34"/>
      <c r="E1112" s="16"/>
      <c r="F1112" s="16"/>
      <c r="G1112" s="16"/>
      <c r="H1112" s="16"/>
      <c r="I1112" s="16"/>
      <c r="J1112" s="34"/>
      <c r="K1112" s="16"/>
      <c r="L1112" s="16"/>
      <c r="M1112" s="16"/>
      <c r="N1112" s="16"/>
      <c r="O1112" s="16"/>
      <c r="P1112" s="34"/>
      <c r="Q1112" s="16"/>
      <c r="R1112" s="16"/>
      <c r="S1112" s="34"/>
      <c r="T1112" s="16"/>
      <c r="U1112" s="16"/>
      <c r="V1112" s="16"/>
      <c r="W1112" s="34"/>
      <c r="X1112" s="16"/>
      <c r="Y1112" s="16"/>
      <c r="Z1112" s="16"/>
      <c r="AA1112" s="16"/>
      <c r="AB1112" s="16"/>
      <c r="AC1112" s="16"/>
      <c r="AD1112" s="16"/>
      <c r="AE1112" s="16"/>
      <c r="AF1112" s="18"/>
      <c r="AG1112" s="18"/>
      <c r="AH1112" s="18"/>
      <c r="AI1112" s="18"/>
      <c r="AJ1112" s="18"/>
      <c r="AK1112" s="18"/>
      <c r="AL1112" s="18"/>
      <c r="AM1112" s="18"/>
      <c r="AN1112" s="18"/>
      <c r="AO1112" s="18"/>
      <c r="AP1112" s="18"/>
      <c r="AQ1112" s="18"/>
      <c r="AR1112" s="18"/>
      <c r="AS1112" s="18"/>
      <c r="AT1112" s="18"/>
      <c r="AU1112" s="18"/>
      <c r="AV1112" s="18"/>
      <c r="AW1112" s="18"/>
      <c r="AX1112" s="18"/>
      <c r="AY1112" s="18"/>
      <c r="AZ1112" s="18"/>
      <c r="BA1112" s="18"/>
      <c r="BB1112" s="18"/>
      <c r="BC1112" s="18"/>
      <c r="BD1112" s="10"/>
      <c r="BE1112" s="10"/>
      <c r="BF1112" s="10"/>
    </row>
    <row r="1113" spans="1:68" s="26" customFormat="1" x14ac:dyDescent="0.25">
      <c r="A1113" s="1" t="s">
        <v>60</v>
      </c>
      <c r="B1113" s="16"/>
      <c r="C1113" s="16"/>
      <c r="D1113" s="34"/>
      <c r="E1113" s="16"/>
      <c r="F1113" s="16"/>
      <c r="G1113" s="16"/>
      <c r="H1113" s="16"/>
      <c r="I1113" s="16"/>
      <c r="J1113" s="34"/>
      <c r="K1113" s="16"/>
      <c r="L1113" s="16"/>
      <c r="M1113" s="16"/>
      <c r="N1113" s="16"/>
      <c r="O1113" s="16"/>
      <c r="P1113" s="34"/>
      <c r="Q1113" s="16"/>
      <c r="R1113" s="16"/>
      <c r="S1113" s="34"/>
      <c r="T1113" s="16"/>
      <c r="U1113" s="16"/>
      <c r="V1113" s="16"/>
      <c r="W1113" s="34"/>
      <c r="X1113" s="16"/>
      <c r="Y1113" s="16"/>
      <c r="Z1113" s="16"/>
      <c r="AA1113" s="16"/>
      <c r="AB1113" s="16"/>
      <c r="AC1113" s="16"/>
      <c r="AD1113" s="16"/>
      <c r="AE1113" s="16"/>
      <c r="AF1113" s="18"/>
      <c r="AG1113" s="18"/>
      <c r="AH1113" s="18"/>
      <c r="AI1113" s="18"/>
      <c r="AJ1113" s="18"/>
      <c r="AK1113" s="18"/>
      <c r="AL1113" s="18"/>
      <c r="AM1113" s="18"/>
      <c r="AN1113" s="18"/>
      <c r="AO1113" s="18"/>
      <c r="AP1113" s="18"/>
      <c r="AQ1113" s="18"/>
      <c r="AR1113" s="18"/>
      <c r="AS1113" s="18"/>
      <c r="AT1113" s="18"/>
      <c r="AU1113" s="18"/>
      <c r="AV1113" s="18">
        <v>7</v>
      </c>
      <c r="AW1113" s="18">
        <v>7</v>
      </c>
      <c r="AX1113" s="18">
        <v>7</v>
      </c>
      <c r="AY1113" s="18">
        <v>8</v>
      </c>
      <c r="AZ1113" s="18">
        <v>7</v>
      </c>
      <c r="BA1113" s="18">
        <v>8</v>
      </c>
      <c r="BB1113" s="18">
        <v>10</v>
      </c>
      <c r="BC1113" s="18">
        <v>10</v>
      </c>
      <c r="BD1113" s="17">
        <v>10</v>
      </c>
      <c r="BE1113" s="17">
        <v>10</v>
      </c>
      <c r="BF1113" s="17">
        <v>10</v>
      </c>
      <c r="BG1113" s="28">
        <v>10</v>
      </c>
      <c r="BH1113" s="28">
        <v>10</v>
      </c>
      <c r="BI1113" s="28">
        <v>10</v>
      </c>
      <c r="BJ1113" s="28">
        <v>10</v>
      </c>
      <c r="BK1113" s="28">
        <v>10</v>
      </c>
      <c r="BL1113" s="28">
        <v>10</v>
      </c>
      <c r="BM1113" s="28">
        <v>10</v>
      </c>
      <c r="BN1113" s="28">
        <v>10</v>
      </c>
      <c r="BO1113" s="28">
        <v>10</v>
      </c>
      <c r="BP1113" s="28">
        <v>10</v>
      </c>
    </row>
    <row r="1114" spans="1:68" s="29" customFormat="1" x14ac:dyDescent="0.25">
      <c r="A1114" s="6" t="s">
        <v>68</v>
      </c>
      <c r="B1114" s="38"/>
      <c r="C1114" s="38"/>
      <c r="D1114" s="36"/>
      <c r="E1114" s="38"/>
      <c r="F1114" s="38"/>
      <c r="G1114" s="38"/>
      <c r="H1114" s="38"/>
      <c r="I1114" s="38"/>
      <c r="J1114" s="36"/>
      <c r="K1114" s="38"/>
      <c r="L1114" s="38"/>
      <c r="M1114" s="38"/>
      <c r="N1114" s="38"/>
      <c r="O1114" s="38"/>
      <c r="P1114" s="36"/>
      <c r="Q1114" s="38"/>
      <c r="R1114" s="38"/>
      <c r="S1114" s="36"/>
      <c r="T1114" s="38"/>
      <c r="U1114" s="38"/>
      <c r="V1114" s="38"/>
      <c r="W1114" s="36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>
        <f t="shared" ref="AV1114:BO1114" si="190">SUM(AV1111:AV1113)</f>
        <v>7</v>
      </c>
      <c r="AW1114" s="38">
        <f t="shared" si="190"/>
        <v>7</v>
      </c>
      <c r="AX1114" s="38">
        <f t="shared" si="190"/>
        <v>7</v>
      </c>
      <c r="AY1114" s="38">
        <f t="shared" si="190"/>
        <v>8</v>
      </c>
      <c r="AZ1114" s="38">
        <f t="shared" si="190"/>
        <v>7</v>
      </c>
      <c r="BA1114" s="38">
        <f t="shared" si="190"/>
        <v>8</v>
      </c>
      <c r="BB1114" s="38">
        <f t="shared" si="190"/>
        <v>10</v>
      </c>
      <c r="BC1114" s="38">
        <f t="shared" si="190"/>
        <v>10</v>
      </c>
      <c r="BD1114" s="38">
        <f t="shared" si="190"/>
        <v>10</v>
      </c>
      <c r="BE1114" s="38">
        <f t="shared" si="190"/>
        <v>10</v>
      </c>
      <c r="BF1114" s="38">
        <f t="shared" si="190"/>
        <v>10</v>
      </c>
      <c r="BG1114" s="38">
        <f t="shared" si="190"/>
        <v>10</v>
      </c>
      <c r="BH1114" s="38">
        <f t="shared" si="190"/>
        <v>10</v>
      </c>
      <c r="BI1114" s="38">
        <f t="shared" si="190"/>
        <v>10</v>
      </c>
      <c r="BJ1114" s="38">
        <f t="shared" si="190"/>
        <v>10</v>
      </c>
      <c r="BK1114" s="38">
        <f t="shared" si="190"/>
        <v>10</v>
      </c>
      <c r="BL1114" s="38">
        <f t="shared" si="190"/>
        <v>10</v>
      </c>
      <c r="BM1114" s="38">
        <f t="shared" si="190"/>
        <v>10</v>
      </c>
      <c r="BN1114" s="38">
        <f t="shared" si="190"/>
        <v>10</v>
      </c>
      <c r="BO1114" s="38">
        <f t="shared" si="190"/>
        <v>10</v>
      </c>
      <c r="BP1114" s="38">
        <v>10</v>
      </c>
    </row>
    <row r="1115" spans="1:68" s="26" customFormat="1" x14ac:dyDescent="0.25">
      <c r="A1115" s="29" t="s">
        <v>117</v>
      </c>
      <c r="B1115" s="16"/>
      <c r="C1115" s="16"/>
      <c r="D1115" s="34"/>
      <c r="E1115" s="16"/>
      <c r="F1115" s="16"/>
      <c r="G1115" s="16"/>
      <c r="H1115" s="16"/>
      <c r="I1115" s="16"/>
      <c r="J1115" s="34"/>
      <c r="K1115" s="16"/>
      <c r="L1115" s="16"/>
      <c r="M1115" s="16"/>
      <c r="N1115" s="16"/>
      <c r="O1115" s="16"/>
      <c r="P1115" s="34"/>
      <c r="Q1115" s="16"/>
      <c r="R1115" s="16"/>
      <c r="S1115" s="34"/>
      <c r="T1115" s="16"/>
      <c r="U1115" s="16"/>
      <c r="V1115" s="16"/>
      <c r="W1115" s="34"/>
      <c r="X1115" s="16"/>
      <c r="Y1115" s="16"/>
      <c r="Z1115" s="16"/>
      <c r="AA1115" s="16"/>
      <c r="AB1115" s="16"/>
      <c r="AC1115" s="16"/>
      <c r="AD1115" s="16"/>
      <c r="AE1115" s="16"/>
      <c r="AF1115" s="18"/>
      <c r="AG1115" s="18"/>
      <c r="AH1115" s="18"/>
      <c r="AI1115" s="18"/>
      <c r="AJ1115" s="18"/>
      <c r="AK1115" s="18"/>
      <c r="AL1115" s="18"/>
      <c r="AM1115" s="18"/>
      <c r="AN1115" s="18"/>
      <c r="AO1115" s="18"/>
      <c r="AP1115" s="18"/>
      <c r="AQ1115" s="18"/>
      <c r="AR1115" s="18"/>
      <c r="AS1115" s="18"/>
      <c r="AT1115" s="18"/>
      <c r="AU1115" s="18"/>
      <c r="AV1115" s="18"/>
      <c r="AW1115" s="18"/>
      <c r="AX1115" s="18"/>
      <c r="AY1115" s="18"/>
      <c r="AZ1115" s="18"/>
      <c r="BA1115" s="18"/>
      <c r="BB1115" s="18"/>
      <c r="BC1115" s="18"/>
      <c r="BD1115" s="10"/>
      <c r="BE1115" s="10"/>
      <c r="BF1115" s="10"/>
    </row>
    <row r="1116" spans="1:68" s="26" customFormat="1" x14ac:dyDescent="0.25">
      <c r="A1116" s="1" t="s">
        <v>67</v>
      </c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>
        <v>1</v>
      </c>
      <c r="S1116" s="10">
        <v>1</v>
      </c>
      <c r="T1116" s="10"/>
      <c r="U1116" s="10"/>
      <c r="V1116" s="10"/>
      <c r="W1116" s="10"/>
      <c r="X1116" s="10"/>
      <c r="Y1116" s="10"/>
      <c r="Z1116" s="10"/>
      <c r="AA1116" s="10"/>
      <c r="AB1116" s="10"/>
      <c r="AC1116" s="10"/>
      <c r="AD1116" s="10"/>
      <c r="AE1116" s="10"/>
      <c r="AF1116" s="10"/>
      <c r="AG1116" s="10"/>
      <c r="AH1116" s="10"/>
      <c r="AI1116" s="10"/>
      <c r="AJ1116" s="10"/>
      <c r="AK1116" s="10"/>
      <c r="AL1116" s="10"/>
      <c r="AM1116" s="10"/>
      <c r="AN1116" s="10"/>
      <c r="AO1116" s="10"/>
      <c r="AP1116" s="10"/>
      <c r="AQ1116" s="10"/>
      <c r="AR1116" s="10"/>
      <c r="AS1116" s="10"/>
      <c r="AT1116" s="10"/>
      <c r="AU1116" s="10"/>
      <c r="AV1116" s="10"/>
      <c r="AW1116" s="10"/>
      <c r="AX1116" s="10"/>
      <c r="AY1116" s="10"/>
      <c r="AZ1116" s="10"/>
      <c r="BA1116" s="10"/>
      <c r="BB1116" s="10"/>
      <c r="BC1116" s="10"/>
      <c r="BD1116" s="10"/>
      <c r="BE1116" s="10"/>
      <c r="BF1116" s="10"/>
    </row>
    <row r="1117" spans="1:68" s="26" customFormat="1" x14ac:dyDescent="0.25">
      <c r="A1117" s="1" t="s">
        <v>64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  <c r="AL1117" s="10"/>
      <c r="AM1117" s="10"/>
      <c r="AN1117" s="10"/>
      <c r="AO1117" s="10"/>
      <c r="AP1117" s="10"/>
      <c r="AQ1117" s="10"/>
      <c r="AR1117" s="10"/>
      <c r="AS1117" s="10"/>
      <c r="AT1117" s="10"/>
      <c r="AU1117" s="10"/>
      <c r="AV1117" s="10"/>
      <c r="AW1117" s="10"/>
      <c r="AX1117" s="10"/>
      <c r="AY1117" s="10"/>
      <c r="AZ1117" s="10"/>
      <c r="BA1117" s="10"/>
      <c r="BB1117" s="10"/>
      <c r="BC1117" s="10"/>
      <c r="BD1117" s="10"/>
      <c r="BE1117" s="10"/>
      <c r="BF1117" s="10"/>
    </row>
    <row r="1118" spans="1:68" s="26" customFormat="1" x14ac:dyDescent="0.25">
      <c r="A1118" s="1" t="s">
        <v>60</v>
      </c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  <c r="AB1118" s="10"/>
      <c r="AC1118" s="10"/>
      <c r="AD1118" s="10"/>
      <c r="AE1118" s="10"/>
      <c r="AF1118" s="10"/>
      <c r="AG1118" s="10"/>
      <c r="AH1118" s="10"/>
      <c r="AI1118" s="10"/>
      <c r="AJ1118" s="10"/>
      <c r="AK1118" s="10"/>
      <c r="AL1118" s="10"/>
      <c r="AM1118" s="10"/>
      <c r="AN1118" s="10"/>
      <c r="AO1118" s="10"/>
      <c r="AP1118" s="10"/>
      <c r="AQ1118" s="10"/>
      <c r="AR1118" s="10"/>
      <c r="AS1118" s="10"/>
      <c r="AT1118" s="10"/>
      <c r="AU1118" s="10"/>
      <c r="AV1118" s="10"/>
      <c r="AW1118" s="10"/>
      <c r="AX1118" s="10"/>
      <c r="AY1118" s="10"/>
      <c r="AZ1118" s="10"/>
      <c r="BA1118" s="10"/>
      <c r="BB1118" s="10"/>
      <c r="BC1118" s="10"/>
      <c r="BD1118" s="10"/>
      <c r="BE1118" s="10"/>
      <c r="BF1118" s="10"/>
    </row>
    <row r="1119" spans="1:68" s="29" customFormat="1" x14ac:dyDescent="0.25">
      <c r="A1119" s="6" t="s">
        <v>68</v>
      </c>
      <c r="B1119" s="38"/>
      <c r="C1119" s="38"/>
      <c r="D1119" s="36"/>
      <c r="E1119" s="38"/>
      <c r="F1119" s="38"/>
      <c r="G1119" s="38"/>
      <c r="H1119" s="38"/>
      <c r="I1119" s="38"/>
      <c r="J1119" s="36"/>
      <c r="K1119" s="38"/>
      <c r="L1119" s="38"/>
      <c r="M1119" s="38"/>
      <c r="N1119" s="38"/>
      <c r="O1119" s="38"/>
      <c r="P1119" s="36"/>
      <c r="Q1119" s="38"/>
      <c r="R1119" s="36">
        <f>SUM(R1116:R1118)</f>
        <v>1</v>
      </c>
      <c r="S1119" s="36">
        <f>SUM(S1116:S1118)</f>
        <v>1</v>
      </c>
      <c r="T1119" s="38"/>
      <c r="U1119" s="38"/>
      <c r="V1119" s="38"/>
      <c r="W1119" s="36"/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68"/>
      <c r="BE1119" s="68"/>
      <c r="BF1119" s="68"/>
    </row>
    <row r="1120" spans="1:68" s="26" customFormat="1" x14ac:dyDescent="0.25">
      <c r="A1120" s="29" t="s">
        <v>95</v>
      </c>
      <c r="H1120" s="29"/>
      <c r="I1120" s="29"/>
      <c r="J1120" s="29"/>
      <c r="K1120" s="29"/>
      <c r="L1120" s="29"/>
      <c r="M1120" s="29"/>
      <c r="N1120" s="29"/>
      <c r="O1120" s="29"/>
      <c r="P1120" s="29"/>
      <c r="Q1120" s="29"/>
      <c r="R1120" s="29"/>
      <c r="S1120" s="29"/>
      <c r="T1120" s="29"/>
      <c r="U1120" s="29"/>
      <c r="V1120" s="29"/>
      <c r="W1120" s="29"/>
      <c r="X1120" s="29"/>
      <c r="Y1120" s="29"/>
      <c r="Z1120" s="29"/>
      <c r="AA1120" s="29"/>
      <c r="AB1120" s="29"/>
      <c r="AC1120" s="29"/>
      <c r="AD1120" s="29"/>
      <c r="AE1120" s="29"/>
      <c r="AF1120" s="10"/>
      <c r="AG1120" s="10"/>
      <c r="AH1120" s="10"/>
      <c r="AI1120" s="10"/>
      <c r="AJ1120" s="10"/>
      <c r="AK1120" s="10"/>
      <c r="AL1120" s="10"/>
      <c r="AM1120" s="10"/>
      <c r="AN1120" s="10"/>
      <c r="AO1120" s="10"/>
      <c r="AP1120" s="10"/>
      <c r="AQ1120" s="10"/>
      <c r="AR1120" s="10"/>
      <c r="AS1120" s="10"/>
      <c r="AT1120" s="10"/>
      <c r="AU1120" s="10"/>
      <c r="AV1120" s="10"/>
      <c r="AW1120" s="10"/>
      <c r="AX1120" s="10"/>
      <c r="AY1120" s="10"/>
      <c r="AZ1120" s="10"/>
      <c r="BA1120" s="10"/>
      <c r="BB1120" s="10"/>
      <c r="BC1120" s="10"/>
      <c r="BD1120" s="10"/>
      <c r="BE1120" s="10"/>
      <c r="BF1120" s="10"/>
    </row>
    <row r="1121" spans="1:68" s="26" customFormat="1" x14ac:dyDescent="0.25">
      <c r="A1121" s="1" t="s">
        <v>67</v>
      </c>
      <c r="B1121" s="29"/>
      <c r="C1121" s="29"/>
      <c r="D1121" s="29"/>
      <c r="E1121" s="29"/>
      <c r="F1121" s="29"/>
      <c r="G1121" s="29"/>
      <c r="H1121" s="29"/>
      <c r="I1121" s="29"/>
      <c r="J1121" s="29"/>
      <c r="K1121" s="29"/>
      <c r="L1121" s="29"/>
      <c r="M1121" s="29"/>
      <c r="N1121" s="29"/>
      <c r="O1121" s="29"/>
      <c r="P1121" s="29"/>
      <c r="Q1121" s="29"/>
      <c r="R1121" s="29"/>
      <c r="S1121" s="29"/>
      <c r="T1121" s="29"/>
      <c r="U1121" s="29"/>
      <c r="V1121" s="29"/>
      <c r="W1121" s="29"/>
      <c r="X1121" s="29"/>
      <c r="Y1121" s="29"/>
      <c r="Z1121" s="29"/>
      <c r="AA1121" s="29"/>
      <c r="AB1121" s="29"/>
      <c r="AC1121" s="29"/>
      <c r="AD1121" s="29"/>
      <c r="AE1121" s="29"/>
      <c r="AF1121" s="10"/>
      <c r="AG1121" s="10"/>
      <c r="AH1121" s="10"/>
      <c r="AI1121" s="10"/>
      <c r="AJ1121" s="10"/>
      <c r="AK1121" s="10"/>
      <c r="AL1121" s="10"/>
      <c r="AM1121" s="10"/>
      <c r="AN1121" s="10"/>
      <c r="AO1121" s="10"/>
      <c r="AP1121" s="10"/>
      <c r="AQ1121" s="10"/>
      <c r="AR1121" s="10"/>
      <c r="AS1121" s="10"/>
      <c r="AT1121" s="10"/>
      <c r="AU1121" s="10"/>
      <c r="AV1121" s="10"/>
      <c r="AW1121" s="10">
        <v>4</v>
      </c>
      <c r="AX1121" s="10">
        <v>4</v>
      </c>
      <c r="AY1121" s="10">
        <v>2</v>
      </c>
      <c r="AZ1121" s="10">
        <v>2</v>
      </c>
      <c r="BA1121" s="10">
        <v>2</v>
      </c>
      <c r="BB1121" s="10">
        <v>2</v>
      </c>
      <c r="BC1121" s="10">
        <v>2</v>
      </c>
      <c r="BD1121" s="10"/>
      <c r="BE1121" s="10"/>
      <c r="BF1121" s="10"/>
      <c r="BJ1121" s="26">
        <v>1</v>
      </c>
      <c r="BK1121" s="26">
        <v>1</v>
      </c>
    </row>
    <row r="1122" spans="1:68" s="26" customFormat="1" x14ac:dyDescent="0.25">
      <c r="A1122" s="1" t="s">
        <v>64</v>
      </c>
      <c r="B1122" s="29"/>
      <c r="C1122" s="29"/>
      <c r="D1122" s="29"/>
      <c r="E1122" s="29"/>
      <c r="F1122" s="29"/>
      <c r="G1122" s="29"/>
      <c r="H1122" s="29"/>
      <c r="I1122" s="29"/>
      <c r="J1122" s="29"/>
      <c r="K1122" s="29"/>
      <c r="L1122" s="29"/>
      <c r="M1122" s="29"/>
      <c r="N1122" s="29"/>
      <c r="O1122" s="29"/>
      <c r="P1122" s="29"/>
      <c r="Q1122" s="29"/>
      <c r="R1122" s="29"/>
      <c r="S1122" s="29"/>
      <c r="T1122" s="29"/>
      <c r="U1122" s="29"/>
      <c r="V1122" s="29"/>
      <c r="W1122" s="29"/>
      <c r="X1122" s="29"/>
      <c r="Y1122" s="29"/>
      <c r="Z1122" s="29"/>
      <c r="AA1122" s="29"/>
      <c r="AB1122" s="29"/>
      <c r="AC1122" s="29"/>
      <c r="AD1122" s="29"/>
      <c r="AE1122" s="29"/>
      <c r="AF1122" s="10"/>
      <c r="AG1122" s="10"/>
      <c r="AH1122" s="10"/>
      <c r="AI1122" s="10"/>
      <c r="AJ1122" s="10"/>
      <c r="AK1122" s="10"/>
      <c r="AL1122" s="10"/>
      <c r="AM1122" s="10"/>
      <c r="AN1122" s="10"/>
      <c r="AO1122" s="10"/>
      <c r="AP1122" s="10"/>
      <c r="AQ1122" s="10"/>
      <c r="AR1122" s="10"/>
      <c r="AS1122" s="10"/>
      <c r="AT1122" s="10"/>
      <c r="AU1122" s="10"/>
      <c r="AV1122" s="10"/>
      <c r="AW1122" s="10"/>
      <c r="AX1122" s="10"/>
      <c r="AY1122" s="10"/>
      <c r="AZ1122" s="10"/>
      <c r="BA1122" s="10"/>
      <c r="BB1122" s="10"/>
      <c r="BC1122" s="10"/>
      <c r="BD1122" s="10"/>
      <c r="BE1122" s="10"/>
      <c r="BF1122" s="10"/>
    </row>
    <row r="1123" spans="1:68" s="26" customFormat="1" x14ac:dyDescent="0.25">
      <c r="A1123" s="1" t="s">
        <v>60</v>
      </c>
      <c r="B1123" s="29"/>
      <c r="C1123" s="29"/>
      <c r="D1123" s="29"/>
      <c r="E1123" s="29"/>
      <c r="F1123" s="29"/>
      <c r="G1123" s="29"/>
      <c r="H1123" s="29"/>
      <c r="I1123" s="29"/>
      <c r="J1123" s="29"/>
      <c r="K1123" s="29"/>
      <c r="L1123" s="29"/>
      <c r="M1123" s="29"/>
      <c r="N1123" s="29"/>
      <c r="O1123" s="29"/>
      <c r="P1123" s="29"/>
      <c r="Q1123" s="29"/>
      <c r="R1123" s="29"/>
      <c r="S1123" s="29"/>
      <c r="T1123" s="29"/>
      <c r="U1123" s="29"/>
      <c r="V1123" s="29"/>
      <c r="W1123" s="29"/>
      <c r="X1123" s="29"/>
      <c r="Y1123" s="29"/>
      <c r="Z1123" s="29"/>
      <c r="AA1123" s="29"/>
      <c r="AB1123" s="29"/>
      <c r="AC1123" s="29"/>
      <c r="AD1123" s="29"/>
      <c r="AE1123" s="29"/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  <c r="AP1123" s="10"/>
      <c r="AQ1123" s="10"/>
      <c r="AR1123" s="10"/>
      <c r="AS1123" s="10"/>
      <c r="AT1123" s="10"/>
      <c r="AU1123" s="10"/>
      <c r="AV1123" s="10"/>
      <c r="AW1123" s="10"/>
      <c r="AX1123" s="10"/>
      <c r="AY1123" s="10"/>
      <c r="AZ1123" s="10"/>
      <c r="BA1123" s="10"/>
      <c r="BB1123" s="10"/>
      <c r="BC1123" s="10"/>
      <c r="BD1123" s="10"/>
      <c r="BE1123" s="10"/>
      <c r="BF1123" s="10"/>
    </row>
    <row r="1124" spans="1:68" s="29" customFormat="1" x14ac:dyDescent="0.25">
      <c r="A1124" s="6" t="s">
        <v>68</v>
      </c>
      <c r="B1124" s="38"/>
      <c r="C1124" s="38"/>
      <c r="D1124" s="36"/>
      <c r="E1124" s="38"/>
      <c r="F1124" s="38"/>
      <c r="G1124" s="38"/>
      <c r="H1124" s="38"/>
      <c r="I1124" s="38"/>
      <c r="J1124" s="36"/>
      <c r="K1124" s="38"/>
      <c r="L1124" s="38"/>
      <c r="M1124" s="38"/>
      <c r="N1124" s="38"/>
      <c r="O1124" s="38"/>
      <c r="P1124" s="36"/>
      <c r="Q1124" s="38"/>
      <c r="R1124" s="38"/>
      <c r="S1124" s="36"/>
      <c r="T1124" s="38"/>
      <c r="U1124" s="38"/>
      <c r="V1124" s="38"/>
      <c r="W1124" s="36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>
        <f t="shared" ref="AW1124:BC1124" si="191">SUM(AW1121:AW1123)</f>
        <v>4</v>
      </c>
      <c r="AX1124" s="38">
        <f t="shared" si="191"/>
        <v>4</v>
      </c>
      <c r="AY1124" s="38">
        <f t="shared" si="191"/>
        <v>2</v>
      </c>
      <c r="AZ1124" s="38">
        <f t="shared" si="191"/>
        <v>2</v>
      </c>
      <c r="BA1124" s="38">
        <f t="shared" si="191"/>
        <v>2</v>
      </c>
      <c r="BB1124" s="38">
        <f t="shared" si="191"/>
        <v>2</v>
      </c>
      <c r="BC1124" s="38">
        <f t="shared" si="191"/>
        <v>2</v>
      </c>
      <c r="BD1124" s="68"/>
      <c r="BE1124" s="68"/>
      <c r="BF1124" s="68"/>
      <c r="BJ1124" s="35">
        <v>1</v>
      </c>
      <c r="BK1124" s="35">
        <v>1</v>
      </c>
    </row>
    <row r="1125" spans="1:68" s="26" customFormat="1" x14ac:dyDescent="0.25">
      <c r="A1125" s="29" t="s">
        <v>96</v>
      </c>
      <c r="B1125" s="29"/>
      <c r="C1125" s="29"/>
      <c r="D1125" s="29"/>
      <c r="E1125" s="29"/>
      <c r="F1125" s="29"/>
      <c r="G1125" s="29"/>
      <c r="H1125" s="29"/>
      <c r="I1125" s="29"/>
      <c r="J1125" s="29"/>
      <c r="K1125" s="29"/>
      <c r="L1125" s="29"/>
      <c r="M1125" s="29"/>
      <c r="N1125" s="29"/>
      <c r="O1125" s="29"/>
      <c r="P1125" s="29"/>
      <c r="Q1125" s="29"/>
      <c r="R1125" s="29"/>
      <c r="S1125" s="29"/>
      <c r="T1125" s="29"/>
      <c r="U1125" s="29"/>
      <c r="V1125" s="29"/>
      <c r="W1125" s="29"/>
      <c r="X1125" s="29"/>
      <c r="Y1125" s="29"/>
      <c r="Z1125" s="29"/>
      <c r="AA1125" s="29"/>
      <c r="AB1125" s="29"/>
      <c r="AC1125" s="29"/>
      <c r="AD1125" s="29"/>
      <c r="AE1125" s="29"/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  <c r="AP1125" s="10"/>
      <c r="AQ1125" s="10"/>
      <c r="AR1125" s="10"/>
      <c r="AS1125" s="10"/>
      <c r="AT1125" s="10"/>
      <c r="AU1125" s="10"/>
      <c r="AV1125" s="10"/>
      <c r="AW1125" s="10"/>
      <c r="AX1125" s="10"/>
      <c r="AY1125" s="10"/>
      <c r="AZ1125" s="10"/>
      <c r="BA1125" s="10"/>
      <c r="BB1125" s="10"/>
      <c r="BC1125" s="10"/>
      <c r="BD1125" s="10"/>
      <c r="BE1125" s="10"/>
      <c r="BF1125" s="10"/>
    </row>
    <row r="1126" spans="1:68" s="26" customFormat="1" x14ac:dyDescent="0.25">
      <c r="A1126" s="1" t="s">
        <v>67</v>
      </c>
      <c r="B1126" s="29"/>
      <c r="C1126" s="29"/>
      <c r="D1126" s="29"/>
      <c r="E1126" s="29"/>
      <c r="F1126" s="29"/>
      <c r="G1126" s="29"/>
      <c r="H1126" s="29"/>
      <c r="I1126" s="29"/>
      <c r="J1126" s="29"/>
      <c r="K1126" s="29"/>
      <c r="L1126" s="29"/>
      <c r="M1126" s="29"/>
      <c r="N1126" s="29"/>
      <c r="O1126" s="29"/>
      <c r="P1126" s="29"/>
      <c r="Q1126" s="29"/>
      <c r="R1126" s="29"/>
      <c r="S1126" s="29"/>
      <c r="T1126" s="29"/>
      <c r="U1126" s="29"/>
      <c r="V1126" s="29"/>
      <c r="W1126" s="29"/>
      <c r="X1126" s="29"/>
      <c r="Y1126" s="29"/>
      <c r="Z1126" s="29"/>
      <c r="AA1126" s="29"/>
      <c r="AB1126" s="29"/>
      <c r="AC1126" s="29"/>
      <c r="AD1126" s="29"/>
      <c r="AE1126" s="29"/>
      <c r="AF1126" s="10"/>
      <c r="AG1126" s="10"/>
      <c r="AH1126" s="10"/>
      <c r="AI1126" s="10"/>
      <c r="AJ1126" s="10"/>
      <c r="AK1126" s="10"/>
      <c r="AL1126" s="10"/>
      <c r="AM1126" s="10"/>
      <c r="AN1126" s="10"/>
      <c r="AO1126" s="10"/>
      <c r="AP1126" s="10"/>
      <c r="AQ1126" s="10"/>
      <c r="AR1126" s="10"/>
      <c r="AS1126" s="10"/>
      <c r="AT1126" s="10"/>
      <c r="AU1126" s="10"/>
      <c r="AV1126" s="10"/>
      <c r="AW1126" s="10"/>
      <c r="AX1126" s="10"/>
      <c r="AY1126" s="10"/>
      <c r="AZ1126" s="10"/>
      <c r="BA1126" s="10">
        <v>1</v>
      </c>
      <c r="BB1126" s="10">
        <v>1</v>
      </c>
      <c r="BC1126" s="10">
        <v>1</v>
      </c>
      <c r="BD1126" s="10">
        <v>1</v>
      </c>
      <c r="BE1126" s="10">
        <v>1</v>
      </c>
      <c r="BF1126" s="10">
        <v>1</v>
      </c>
      <c r="BG1126" s="26">
        <v>1</v>
      </c>
      <c r="BH1126" s="26">
        <v>1</v>
      </c>
      <c r="BJ1126" s="26">
        <v>1</v>
      </c>
      <c r="BK1126" s="26">
        <v>1</v>
      </c>
      <c r="BL1126" s="26">
        <v>1</v>
      </c>
      <c r="BO1126" s="26">
        <v>1</v>
      </c>
      <c r="BP1126" s="26">
        <v>1</v>
      </c>
    </row>
    <row r="1127" spans="1:68" s="26" customFormat="1" x14ac:dyDescent="0.25">
      <c r="A1127" s="1" t="s">
        <v>64</v>
      </c>
      <c r="B1127" s="29"/>
      <c r="C1127" s="29"/>
      <c r="D1127" s="29"/>
      <c r="E1127" s="29"/>
      <c r="F1127" s="29"/>
      <c r="G1127" s="29"/>
      <c r="H1127" s="29"/>
      <c r="I1127" s="29"/>
      <c r="J1127" s="29"/>
      <c r="K1127" s="29"/>
      <c r="L1127" s="29"/>
      <c r="M1127" s="29"/>
      <c r="N1127" s="29"/>
      <c r="O1127" s="29"/>
      <c r="P1127" s="29"/>
      <c r="Q1127" s="29"/>
      <c r="R1127" s="29"/>
      <c r="S1127" s="29"/>
      <c r="T1127" s="29"/>
      <c r="U1127" s="29"/>
      <c r="V1127" s="29"/>
      <c r="W1127" s="29"/>
      <c r="X1127" s="29"/>
      <c r="Y1127" s="29"/>
      <c r="Z1127" s="29"/>
      <c r="AA1127" s="29"/>
      <c r="AB1127" s="29"/>
      <c r="AC1127" s="29"/>
      <c r="AD1127" s="29"/>
      <c r="AE1127" s="29"/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  <c r="AP1127" s="10"/>
      <c r="AQ1127" s="10"/>
      <c r="AR1127" s="10"/>
      <c r="AS1127" s="10"/>
      <c r="AT1127" s="10"/>
      <c r="AU1127" s="10"/>
      <c r="AV1127" s="10"/>
      <c r="AW1127" s="10"/>
      <c r="AX1127" s="10"/>
      <c r="AY1127" s="10"/>
      <c r="AZ1127" s="10"/>
      <c r="BA1127" s="10"/>
      <c r="BB1127" s="10"/>
      <c r="BC1127" s="10"/>
      <c r="BD1127" s="10"/>
      <c r="BE1127" s="10"/>
      <c r="BF1127" s="10"/>
    </row>
    <row r="1128" spans="1:68" s="26" customFormat="1" x14ac:dyDescent="0.25">
      <c r="A1128" s="1" t="s">
        <v>60</v>
      </c>
      <c r="B1128" s="29"/>
      <c r="C1128" s="29"/>
      <c r="D1128" s="29"/>
      <c r="E1128" s="29"/>
      <c r="F1128" s="29"/>
      <c r="G1128" s="29"/>
      <c r="H1128" s="29"/>
      <c r="I1128" s="29"/>
      <c r="J1128" s="29"/>
      <c r="K1128" s="29"/>
      <c r="L1128" s="29"/>
      <c r="M1128" s="29"/>
      <c r="N1128" s="29"/>
      <c r="O1128" s="29"/>
      <c r="P1128" s="29"/>
      <c r="Q1128" s="29"/>
      <c r="R1128" s="29"/>
      <c r="S1128" s="29"/>
      <c r="T1128" s="29"/>
      <c r="U1128" s="29"/>
      <c r="V1128" s="29"/>
      <c r="W1128" s="29"/>
      <c r="X1128" s="29"/>
      <c r="Y1128" s="29"/>
      <c r="Z1128" s="29"/>
      <c r="AA1128" s="29"/>
      <c r="AB1128" s="29"/>
      <c r="AC1128" s="29"/>
      <c r="AD1128" s="29"/>
      <c r="AE1128" s="29"/>
      <c r="AF1128" s="10"/>
      <c r="AG1128" s="10"/>
      <c r="AH1128" s="10"/>
      <c r="AI1128" s="10"/>
      <c r="AJ1128" s="10"/>
      <c r="AK1128" s="10"/>
      <c r="AL1128" s="10"/>
      <c r="AM1128" s="10"/>
      <c r="AN1128" s="10"/>
      <c r="AO1128" s="10"/>
      <c r="AP1128" s="10"/>
      <c r="AQ1128" s="10"/>
      <c r="AR1128" s="10"/>
      <c r="AS1128" s="10"/>
      <c r="AT1128" s="10"/>
      <c r="AU1128" s="10"/>
      <c r="AV1128" s="10"/>
      <c r="AW1128" s="10"/>
      <c r="AX1128" s="10"/>
      <c r="AY1128" s="10"/>
      <c r="AZ1128" s="10"/>
      <c r="BA1128" s="10"/>
      <c r="BB1128" s="10"/>
      <c r="BC1128" s="10"/>
      <c r="BD1128" s="10"/>
      <c r="BE1128" s="10"/>
      <c r="BF1128" s="10"/>
    </row>
    <row r="1129" spans="1:68" s="29" customFormat="1" x14ac:dyDescent="0.25">
      <c r="A1129" s="6" t="s">
        <v>68</v>
      </c>
      <c r="B1129" s="38"/>
      <c r="C1129" s="38"/>
      <c r="D1129" s="36"/>
      <c r="E1129" s="38"/>
      <c r="F1129" s="38"/>
      <c r="G1129" s="38"/>
      <c r="H1129" s="38"/>
      <c r="I1129" s="38"/>
      <c r="J1129" s="36"/>
      <c r="K1129" s="38"/>
      <c r="L1129" s="38"/>
      <c r="M1129" s="38"/>
      <c r="N1129" s="38"/>
      <c r="O1129" s="38"/>
      <c r="P1129" s="36"/>
      <c r="Q1129" s="38"/>
      <c r="R1129" s="38"/>
      <c r="S1129" s="36"/>
      <c r="T1129" s="38"/>
      <c r="U1129" s="38"/>
      <c r="V1129" s="38"/>
      <c r="W1129" s="36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>
        <f t="shared" ref="BA1129:BH1129" si="192">SUM(BA1126:BA1128)</f>
        <v>1</v>
      </c>
      <c r="BB1129" s="38">
        <f t="shared" si="192"/>
        <v>1</v>
      </c>
      <c r="BC1129" s="38">
        <f t="shared" si="192"/>
        <v>1</v>
      </c>
      <c r="BD1129" s="38">
        <f t="shared" si="192"/>
        <v>1</v>
      </c>
      <c r="BE1129" s="38">
        <f t="shared" si="192"/>
        <v>1</v>
      </c>
      <c r="BF1129" s="38">
        <f t="shared" si="192"/>
        <v>1</v>
      </c>
      <c r="BG1129" s="38">
        <f t="shared" si="192"/>
        <v>1</v>
      </c>
      <c r="BH1129" s="38">
        <f t="shared" si="192"/>
        <v>1</v>
      </c>
      <c r="BI1129" s="38"/>
      <c r="BJ1129" s="35">
        <v>1</v>
      </c>
      <c r="BK1129" s="35">
        <v>1</v>
      </c>
      <c r="BL1129" s="35">
        <v>1</v>
      </c>
      <c r="BO1129" s="35">
        <v>1</v>
      </c>
      <c r="BP1129" s="35">
        <v>1</v>
      </c>
    </row>
    <row r="1130" spans="1:68" s="26" customFormat="1" x14ac:dyDescent="0.25">
      <c r="A1130" s="29" t="s">
        <v>128</v>
      </c>
      <c r="B1130" s="29"/>
      <c r="C1130" s="29"/>
      <c r="D1130" s="29"/>
      <c r="E1130" s="29"/>
      <c r="F1130" s="29"/>
      <c r="G1130" s="29"/>
      <c r="H1130" s="29"/>
      <c r="I1130" s="29"/>
      <c r="J1130" s="29"/>
      <c r="K1130" s="29"/>
      <c r="L1130" s="29"/>
      <c r="M1130" s="29"/>
      <c r="N1130" s="29"/>
      <c r="O1130" s="29"/>
      <c r="P1130" s="29"/>
      <c r="Q1130" s="29"/>
      <c r="R1130" s="29"/>
      <c r="S1130" s="29"/>
      <c r="T1130" s="29"/>
      <c r="U1130" s="29"/>
      <c r="V1130" s="29"/>
      <c r="W1130" s="29"/>
      <c r="X1130" s="29"/>
      <c r="Y1130" s="29"/>
      <c r="Z1130" s="29"/>
      <c r="AA1130" s="29"/>
      <c r="AB1130" s="29"/>
      <c r="AC1130" s="29"/>
      <c r="AD1130" s="29"/>
      <c r="AE1130" s="29"/>
      <c r="AF1130" s="10"/>
      <c r="AG1130" s="10"/>
      <c r="AH1130" s="10"/>
      <c r="AI1130" s="10"/>
      <c r="AJ1130" s="10"/>
      <c r="AK1130" s="10"/>
      <c r="AL1130" s="10"/>
      <c r="AM1130" s="10"/>
      <c r="AN1130" s="10"/>
      <c r="AO1130" s="10"/>
      <c r="AP1130" s="10"/>
      <c r="AQ1130" s="10"/>
      <c r="AR1130" s="10"/>
      <c r="AS1130" s="10"/>
      <c r="AT1130" s="10"/>
      <c r="AU1130" s="10"/>
      <c r="AV1130" s="10"/>
      <c r="AW1130" s="10"/>
      <c r="AX1130" s="10"/>
      <c r="AY1130" s="10"/>
      <c r="AZ1130" s="10"/>
      <c r="BA1130" s="10"/>
      <c r="BB1130" s="10"/>
      <c r="BC1130" s="10"/>
      <c r="BD1130" s="10"/>
      <c r="BE1130" s="10"/>
      <c r="BF1130" s="10"/>
    </row>
    <row r="1131" spans="1:68" s="26" customFormat="1" x14ac:dyDescent="0.25">
      <c r="A1131" s="1" t="s">
        <v>67</v>
      </c>
      <c r="B1131" s="29"/>
      <c r="C1131" s="29"/>
      <c r="D1131" s="29"/>
      <c r="E1131" s="29"/>
      <c r="F1131" s="29"/>
      <c r="G1131" s="29"/>
      <c r="H1131" s="29"/>
      <c r="I1131" s="29"/>
      <c r="J1131" s="29"/>
      <c r="K1131" s="29"/>
      <c r="L1131" s="29"/>
      <c r="M1131" s="29"/>
      <c r="N1131" s="29"/>
      <c r="O1131" s="29"/>
      <c r="P1131" s="29"/>
      <c r="Q1131" s="29"/>
      <c r="R1131" s="29"/>
      <c r="S1131" s="29"/>
      <c r="T1131" s="29"/>
      <c r="U1131" s="29"/>
      <c r="V1131" s="29"/>
      <c r="W1131" s="29"/>
      <c r="X1131" s="29"/>
      <c r="Y1131" s="29"/>
      <c r="Z1131" s="29"/>
      <c r="AA1131" s="29"/>
      <c r="AB1131" s="29"/>
      <c r="AC1131" s="29"/>
      <c r="AD1131" s="29"/>
      <c r="AE1131" s="29"/>
      <c r="AF1131" s="10"/>
      <c r="AG1131" s="10"/>
      <c r="AH1131" s="10"/>
      <c r="AI1131" s="10"/>
      <c r="AJ1131" s="10"/>
      <c r="AK1131" s="10"/>
      <c r="AL1131" s="10"/>
      <c r="AM1131" s="10"/>
      <c r="AN1131" s="10"/>
      <c r="AO1131" s="10"/>
      <c r="AP1131" s="10"/>
      <c r="AQ1131" s="10"/>
      <c r="AR1131" s="10"/>
      <c r="AS1131" s="10"/>
      <c r="AT1131" s="10"/>
      <c r="AU1131" s="10"/>
      <c r="AV1131" s="10"/>
      <c r="AW1131" s="10">
        <v>2</v>
      </c>
      <c r="AX1131" s="10"/>
      <c r="AY1131" s="10"/>
      <c r="AZ1131" s="10"/>
      <c r="BA1131" s="10"/>
      <c r="BB1131" s="10"/>
      <c r="BC1131" s="10"/>
      <c r="BD1131" s="10"/>
      <c r="BE1131" s="10"/>
      <c r="BF1131" s="10"/>
    </row>
    <row r="1132" spans="1:68" s="26" customFormat="1" x14ac:dyDescent="0.25">
      <c r="A1132" s="1" t="s">
        <v>64</v>
      </c>
      <c r="B1132" s="29"/>
      <c r="C1132" s="29"/>
      <c r="D1132" s="29"/>
      <c r="E1132" s="29"/>
      <c r="F1132" s="29"/>
      <c r="G1132" s="29"/>
      <c r="H1132" s="29"/>
      <c r="I1132" s="29"/>
      <c r="J1132" s="29"/>
      <c r="K1132" s="29"/>
      <c r="L1132" s="29"/>
      <c r="M1132" s="29"/>
      <c r="N1132" s="29"/>
      <c r="O1132" s="29"/>
      <c r="P1132" s="29"/>
      <c r="Q1132" s="29"/>
      <c r="R1132" s="29"/>
      <c r="S1132" s="29"/>
      <c r="T1132" s="29"/>
      <c r="U1132" s="29"/>
      <c r="V1132" s="29"/>
      <c r="W1132" s="29"/>
      <c r="X1132" s="29"/>
      <c r="Y1132" s="29"/>
      <c r="Z1132" s="29"/>
      <c r="AA1132" s="29"/>
      <c r="AB1132" s="29"/>
      <c r="AC1132" s="29"/>
      <c r="AD1132" s="29"/>
      <c r="AE1132" s="29"/>
      <c r="AF1132" s="10"/>
      <c r="AG1132" s="10"/>
      <c r="AH1132" s="10"/>
      <c r="AI1132" s="10"/>
      <c r="AJ1132" s="10"/>
      <c r="AK1132" s="10"/>
      <c r="AL1132" s="10"/>
      <c r="AM1132" s="10"/>
      <c r="AN1132" s="10"/>
      <c r="AO1132" s="10"/>
      <c r="AP1132" s="10"/>
      <c r="AQ1132" s="10"/>
      <c r="AR1132" s="10"/>
      <c r="AS1132" s="10"/>
      <c r="AT1132" s="10"/>
      <c r="AU1132" s="10"/>
      <c r="AV1132" s="10"/>
      <c r="AW1132" s="10"/>
      <c r="AX1132" s="10"/>
      <c r="AY1132" s="10"/>
      <c r="AZ1132" s="10"/>
      <c r="BA1132" s="10"/>
      <c r="BB1132" s="10"/>
      <c r="BC1132" s="10"/>
      <c r="BD1132" s="10"/>
      <c r="BE1132" s="10"/>
      <c r="BF1132" s="10"/>
    </row>
    <row r="1133" spans="1:68" s="26" customFormat="1" x14ac:dyDescent="0.25">
      <c r="A1133" s="1" t="s">
        <v>60</v>
      </c>
      <c r="B1133" s="29"/>
      <c r="C1133" s="29"/>
      <c r="D1133" s="29"/>
      <c r="E1133" s="29"/>
      <c r="F1133" s="29"/>
      <c r="G1133" s="29"/>
      <c r="H1133" s="29"/>
      <c r="I1133" s="29"/>
      <c r="J1133" s="29"/>
      <c r="K1133" s="29"/>
      <c r="L1133" s="29"/>
      <c r="M1133" s="29"/>
      <c r="N1133" s="29"/>
      <c r="O1133" s="29"/>
      <c r="P1133" s="29"/>
      <c r="Q1133" s="29"/>
      <c r="R1133" s="29"/>
      <c r="S1133" s="29"/>
      <c r="T1133" s="29"/>
      <c r="U1133" s="29"/>
      <c r="V1133" s="29"/>
      <c r="W1133" s="29"/>
      <c r="X1133" s="29"/>
      <c r="Y1133" s="29"/>
      <c r="Z1133" s="29"/>
      <c r="AA1133" s="29"/>
      <c r="AB1133" s="29"/>
      <c r="AC1133" s="29"/>
      <c r="AD1133" s="29"/>
      <c r="AE1133" s="29"/>
      <c r="AF1133" s="10"/>
      <c r="AG1133" s="10"/>
      <c r="AH1133" s="10"/>
      <c r="AI1133" s="10"/>
      <c r="AJ1133" s="10"/>
      <c r="AK1133" s="10"/>
      <c r="AL1133" s="10"/>
      <c r="AM1133" s="10"/>
      <c r="AN1133" s="10"/>
      <c r="AO1133" s="10"/>
      <c r="AP1133" s="10"/>
      <c r="AQ1133" s="10"/>
      <c r="AR1133" s="10"/>
      <c r="AS1133" s="10"/>
      <c r="AT1133" s="10"/>
      <c r="AU1133" s="10"/>
      <c r="AV1133" s="10"/>
      <c r="AW1133" s="10"/>
      <c r="AX1133" s="10"/>
      <c r="AY1133" s="10"/>
      <c r="AZ1133" s="10"/>
      <c r="BA1133" s="10"/>
      <c r="BB1133" s="10"/>
      <c r="BC1133" s="10"/>
      <c r="BD1133" s="10"/>
      <c r="BE1133" s="10"/>
      <c r="BF1133" s="10"/>
    </row>
    <row r="1134" spans="1:68" s="29" customFormat="1" x14ac:dyDescent="0.25">
      <c r="A1134" s="6" t="s">
        <v>68</v>
      </c>
      <c r="B1134" s="38"/>
      <c r="C1134" s="38"/>
      <c r="D1134" s="36"/>
      <c r="E1134" s="38"/>
      <c r="F1134" s="38"/>
      <c r="G1134" s="38"/>
      <c r="H1134" s="38"/>
      <c r="I1134" s="38"/>
      <c r="J1134" s="36"/>
      <c r="K1134" s="38"/>
      <c r="L1134" s="38"/>
      <c r="M1134" s="38"/>
      <c r="N1134" s="38"/>
      <c r="O1134" s="38"/>
      <c r="P1134" s="36"/>
      <c r="Q1134" s="38"/>
      <c r="R1134" s="38"/>
      <c r="S1134" s="36"/>
      <c r="T1134" s="38"/>
      <c r="U1134" s="38"/>
      <c r="V1134" s="38"/>
      <c r="W1134" s="36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>
        <f>SUM(AW1131:AW1133)</f>
        <v>2</v>
      </c>
      <c r="AX1134" s="38"/>
      <c r="AY1134" s="38"/>
      <c r="AZ1134" s="38"/>
      <c r="BA1134" s="38"/>
      <c r="BB1134" s="38"/>
      <c r="BC1134" s="38"/>
      <c r="BD1134" s="68"/>
      <c r="BE1134" s="68"/>
      <c r="BF1134" s="68"/>
    </row>
    <row r="1135" spans="1:68" s="26" customFormat="1" x14ac:dyDescent="0.25">
      <c r="A1135" s="29" t="s">
        <v>97</v>
      </c>
      <c r="B1135" s="29"/>
      <c r="C1135" s="29"/>
      <c r="D1135" s="29"/>
      <c r="E1135" s="29"/>
      <c r="F1135" s="29"/>
      <c r="G1135" s="29"/>
      <c r="H1135" s="29"/>
      <c r="I1135" s="29"/>
      <c r="J1135" s="29"/>
      <c r="K1135" s="29"/>
      <c r="L1135" s="29"/>
      <c r="M1135" s="29"/>
      <c r="N1135" s="29"/>
      <c r="O1135" s="29"/>
      <c r="P1135" s="29"/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  <c r="AB1135" s="29"/>
      <c r="AC1135" s="29"/>
      <c r="AD1135" s="29"/>
      <c r="AE1135" s="29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  <c r="AT1135" s="10"/>
      <c r="AU1135" s="10"/>
      <c r="AV1135" s="10"/>
      <c r="AW1135" s="10"/>
      <c r="AX1135" s="10"/>
      <c r="AY1135" s="10"/>
      <c r="AZ1135" s="10"/>
      <c r="BA1135" s="10"/>
      <c r="BB1135" s="10"/>
      <c r="BC1135" s="10"/>
      <c r="BD1135" s="10"/>
      <c r="BE1135" s="10"/>
      <c r="BF1135" s="10"/>
    </row>
    <row r="1136" spans="1:68" s="26" customFormat="1" x14ac:dyDescent="0.25">
      <c r="A1136" s="1" t="s">
        <v>67</v>
      </c>
      <c r="B1136" s="29"/>
      <c r="C1136" s="29"/>
      <c r="D1136" s="29"/>
      <c r="E1136" s="29"/>
      <c r="F1136" s="29"/>
      <c r="G1136" s="29"/>
      <c r="H1136" s="29"/>
      <c r="I1136" s="29"/>
      <c r="J1136" s="29"/>
      <c r="K1136" s="29"/>
      <c r="L1136" s="29"/>
      <c r="M1136" s="29"/>
      <c r="N1136" s="29"/>
      <c r="O1136" s="29"/>
      <c r="P1136" s="29"/>
      <c r="Q1136" s="29"/>
      <c r="R1136" s="29"/>
      <c r="S1136" s="29"/>
      <c r="T1136" s="29"/>
      <c r="U1136" s="29"/>
      <c r="V1136" s="29"/>
      <c r="W1136" s="29"/>
      <c r="X1136" s="29"/>
      <c r="Y1136" s="29"/>
      <c r="Z1136" s="29"/>
      <c r="AA1136" s="29"/>
      <c r="AB1136" s="29"/>
      <c r="AC1136" s="29"/>
      <c r="AD1136" s="29"/>
      <c r="AE1136" s="29"/>
      <c r="AF1136" s="10"/>
      <c r="AG1136" s="10"/>
      <c r="AH1136" s="10"/>
      <c r="AI1136" s="10"/>
      <c r="AJ1136" s="10"/>
      <c r="AK1136" s="10"/>
      <c r="AL1136" s="10"/>
      <c r="AM1136" s="10"/>
      <c r="AN1136" s="10"/>
      <c r="AO1136" s="10"/>
      <c r="AP1136" s="10">
        <v>77</v>
      </c>
      <c r="AQ1136" s="10">
        <v>7</v>
      </c>
      <c r="AR1136" s="10">
        <v>1</v>
      </c>
      <c r="AS1136" s="10">
        <v>8</v>
      </c>
      <c r="AT1136" s="10">
        <v>6</v>
      </c>
      <c r="AU1136" s="10">
        <v>3</v>
      </c>
      <c r="AV1136" s="10">
        <v>2</v>
      </c>
      <c r="AW1136" s="10">
        <v>2</v>
      </c>
      <c r="AX1136" s="10">
        <v>3</v>
      </c>
      <c r="AY1136" s="10">
        <v>3</v>
      </c>
      <c r="AZ1136" s="10">
        <v>3</v>
      </c>
      <c r="BA1136" s="10">
        <v>3</v>
      </c>
      <c r="BB1136" s="10">
        <v>3</v>
      </c>
      <c r="BC1136" s="10"/>
      <c r="BD1136" s="10"/>
      <c r="BE1136" s="10"/>
      <c r="BF1136" s="10"/>
    </row>
    <row r="1137" spans="1:58" s="26" customFormat="1" x14ac:dyDescent="0.25">
      <c r="A1137" s="1" t="s">
        <v>64</v>
      </c>
      <c r="B1137" s="29"/>
      <c r="C1137" s="29"/>
      <c r="D1137" s="29"/>
      <c r="E1137" s="29"/>
      <c r="F1137" s="29"/>
      <c r="G1137" s="29"/>
      <c r="H1137" s="29"/>
      <c r="I1137" s="29"/>
      <c r="J1137" s="29"/>
      <c r="K1137" s="29"/>
      <c r="L1137" s="29"/>
      <c r="M1137" s="29"/>
      <c r="N1137" s="29"/>
      <c r="O1137" s="29"/>
      <c r="P1137" s="29"/>
      <c r="Q1137" s="29"/>
      <c r="R1137" s="29"/>
      <c r="S1137" s="29"/>
      <c r="T1137" s="29"/>
      <c r="U1137" s="29"/>
      <c r="V1137" s="29"/>
      <c r="W1137" s="29"/>
      <c r="X1137" s="29"/>
      <c r="Y1137" s="29"/>
      <c r="Z1137" s="29"/>
      <c r="AA1137" s="29"/>
      <c r="AB1137" s="29"/>
      <c r="AC1137" s="29"/>
      <c r="AD1137" s="29"/>
      <c r="AE1137" s="29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  <c r="AP1137" s="10"/>
      <c r="AQ1137" s="10"/>
      <c r="AR1137" s="10"/>
      <c r="AS1137" s="10"/>
      <c r="AT1137" s="10"/>
      <c r="AU1137" s="10"/>
      <c r="AV1137" s="10"/>
      <c r="AW1137" s="10"/>
      <c r="AX1137" s="10"/>
      <c r="AY1137" s="10"/>
      <c r="AZ1137" s="10"/>
      <c r="BA1137" s="10"/>
      <c r="BB1137" s="10"/>
      <c r="BC1137" s="10"/>
      <c r="BD1137" s="10"/>
      <c r="BE1137" s="10"/>
      <c r="BF1137" s="10"/>
    </row>
    <row r="1138" spans="1:58" s="26" customFormat="1" x14ac:dyDescent="0.25">
      <c r="A1138" s="1" t="s">
        <v>60</v>
      </c>
      <c r="B1138" s="29"/>
      <c r="C1138" s="29"/>
      <c r="D1138" s="29"/>
      <c r="E1138" s="29"/>
      <c r="F1138" s="29"/>
      <c r="G1138" s="29"/>
      <c r="H1138" s="29"/>
      <c r="I1138" s="29"/>
      <c r="J1138" s="29"/>
      <c r="K1138" s="29"/>
      <c r="L1138" s="29"/>
      <c r="M1138" s="29"/>
      <c r="N1138" s="29"/>
      <c r="O1138" s="29"/>
      <c r="P1138" s="29"/>
      <c r="Q1138" s="29"/>
      <c r="R1138" s="29"/>
      <c r="S1138" s="29"/>
      <c r="T1138" s="29"/>
      <c r="U1138" s="29"/>
      <c r="V1138" s="29"/>
      <c r="W1138" s="29"/>
      <c r="X1138" s="29"/>
      <c r="Y1138" s="29"/>
      <c r="Z1138" s="29"/>
      <c r="AA1138" s="29"/>
      <c r="AB1138" s="29"/>
      <c r="AC1138" s="29"/>
      <c r="AD1138" s="29"/>
      <c r="AE1138" s="29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  <c r="AP1138" s="10"/>
      <c r="AQ1138" s="10"/>
      <c r="AR1138" s="10"/>
      <c r="AS1138" s="10"/>
      <c r="AT1138" s="10"/>
      <c r="AU1138" s="10"/>
      <c r="AV1138" s="10"/>
      <c r="AW1138" s="10"/>
      <c r="AX1138" s="10"/>
      <c r="AY1138" s="10"/>
      <c r="AZ1138" s="10"/>
      <c r="BA1138" s="10"/>
      <c r="BB1138" s="10"/>
      <c r="BC1138" s="10"/>
      <c r="BD1138" s="10"/>
      <c r="BE1138" s="10"/>
      <c r="BF1138" s="10"/>
    </row>
    <row r="1139" spans="1:58" s="29" customFormat="1" x14ac:dyDescent="0.25">
      <c r="A1139" s="6" t="s">
        <v>68</v>
      </c>
      <c r="B1139" s="38"/>
      <c r="C1139" s="38"/>
      <c r="D1139" s="36"/>
      <c r="E1139" s="38"/>
      <c r="F1139" s="38"/>
      <c r="G1139" s="38"/>
      <c r="H1139" s="38"/>
      <c r="I1139" s="38"/>
      <c r="J1139" s="36"/>
      <c r="K1139" s="38"/>
      <c r="L1139" s="38"/>
      <c r="M1139" s="38"/>
      <c r="N1139" s="38"/>
      <c r="O1139" s="38"/>
      <c r="P1139" s="36"/>
      <c r="Q1139" s="38"/>
      <c r="R1139" s="38"/>
      <c r="S1139" s="36"/>
      <c r="T1139" s="38"/>
      <c r="U1139" s="38"/>
      <c r="V1139" s="38"/>
      <c r="W1139" s="36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>
        <f t="shared" ref="AP1139:BB1139" si="193">SUM(AP1136:AP1138)</f>
        <v>77</v>
      </c>
      <c r="AQ1139" s="38">
        <f t="shared" si="193"/>
        <v>7</v>
      </c>
      <c r="AR1139" s="38">
        <f t="shared" si="193"/>
        <v>1</v>
      </c>
      <c r="AS1139" s="38">
        <f t="shared" si="193"/>
        <v>8</v>
      </c>
      <c r="AT1139" s="38">
        <f t="shared" si="193"/>
        <v>6</v>
      </c>
      <c r="AU1139" s="38">
        <f t="shared" si="193"/>
        <v>3</v>
      </c>
      <c r="AV1139" s="38">
        <f t="shared" si="193"/>
        <v>2</v>
      </c>
      <c r="AW1139" s="38">
        <f t="shared" si="193"/>
        <v>2</v>
      </c>
      <c r="AX1139" s="38">
        <f t="shared" si="193"/>
        <v>3</v>
      </c>
      <c r="AY1139" s="38">
        <f t="shared" si="193"/>
        <v>3</v>
      </c>
      <c r="AZ1139" s="38">
        <f t="shared" si="193"/>
        <v>3</v>
      </c>
      <c r="BA1139" s="38">
        <f t="shared" si="193"/>
        <v>3</v>
      </c>
      <c r="BB1139" s="38">
        <f t="shared" si="193"/>
        <v>3</v>
      </c>
      <c r="BC1139" s="38"/>
      <c r="BD1139" s="68"/>
      <c r="BE1139" s="68"/>
      <c r="BF1139" s="68"/>
    </row>
    <row r="1140" spans="1:58" s="26" customFormat="1" x14ac:dyDescent="0.25">
      <c r="A1140" s="8" t="s">
        <v>389</v>
      </c>
      <c r="B1140" s="29"/>
      <c r="C1140" s="29"/>
      <c r="D1140" s="29"/>
      <c r="E1140" s="29"/>
      <c r="F1140" s="29"/>
      <c r="G1140" s="29"/>
      <c r="H1140" s="29"/>
      <c r="I1140" s="29"/>
      <c r="J1140" s="29"/>
      <c r="K1140" s="29"/>
      <c r="L1140" s="29"/>
      <c r="M1140" s="29"/>
      <c r="N1140" s="29"/>
      <c r="O1140" s="29"/>
      <c r="P1140" s="29"/>
      <c r="Q1140" s="29"/>
      <c r="R1140" s="29"/>
      <c r="S1140" s="29"/>
      <c r="T1140" s="29"/>
      <c r="U1140" s="29"/>
      <c r="V1140" s="29"/>
      <c r="W1140" s="29"/>
      <c r="X1140" s="29"/>
      <c r="Y1140" s="29"/>
      <c r="Z1140" s="29"/>
      <c r="AA1140" s="29"/>
      <c r="AB1140" s="29"/>
      <c r="AC1140" s="29"/>
      <c r="AD1140" s="29"/>
      <c r="AE1140" s="29"/>
      <c r="AF1140" s="10"/>
      <c r="AG1140" s="10"/>
      <c r="AH1140" s="10"/>
      <c r="AI1140" s="10"/>
      <c r="AJ1140" s="10"/>
      <c r="AK1140" s="10"/>
      <c r="AL1140" s="10"/>
      <c r="AM1140" s="10"/>
      <c r="AN1140" s="10"/>
      <c r="AO1140" s="10"/>
      <c r="AP1140" s="10"/>
      <c r="AQ1140" s="10"/>
      <c r="AR1140" s="10"/>
      <c r="AS1140" s="10"/>
      <c r="AT1140" s="10"/>
      <c r="AU1140" s="10"/>
      <c r="AV1140" s="10"/>
      <c r="AW1140" s="10"/>
      <c r="AX1140" s="10"/>
      <c r="AY1140" s="10"/>
      <c r="AZ1140" s="10"/>
      <c r="BA1140" s="10"/>
      <c r="BB1140" s="10"/>
      <c r="BC1140" s="10"/>
      <c r="BD1140" s="10"/>
      <c r="BE1140" s="10"/>
      <c r="BF1140" s="10"/>
    </row>
    <row r="1141" spans="1:58" x14ac:dyDescent="0.25">
      <c r="A1141" s="1" t="s">
        <v>67</v>
      </c>
    </row>
    <row r="1142" spans="1:58" s="26" customFormat="1" x14ac:dyDescent="0.25">
      <c r="A1142" s="1" t="s">
        <v>64</v>
      </c>
      <c r="B1142" s="19"/>
      <c r="C1142" s="19"/>
      <c r="D1142" s="28"/>
      <c r="E1142" s="19"/>
      <c r="F1142" s="19"/>
      <c r="G1142" s="19"/>
      <c r="H1142" s="18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8"/>
      <c r="AG1142" s="18"/>
      <c r="AH1142" s="18"/>
      <c r="AI1142" s="18"/>
      <c r="AJ1142" s="18"/>
      <c r="AK1142" s="18"/>
      <c r="AL1142" s="18"/>
      <c r="AM1142" s="18"/>
      <c r="AN1142" s="18"/>
      <c r="AO1142" s="18"/>
      <c r="AP1142" s="18"/>
      <c r="AQ1142" s="18"/>
      <c r="AR1142" s="18"/>
      <c r="AS1142" s="18"/>
      <c r="AT1142" s="18"/>
      <c r="AU1142" s="18"/>
      <c r="AV1142" s="18"/>
      <c r="AW1142" s="18"/>
      <c r="AX1142" s="18"/>
      <c r="AY1142" s="18"/>
      <c r="AZ1142" s="18"/>
      <c r="BA1142" s="18"/>
      <c r="BB1142" s="18"/>
      <c r="BC1142" s="18"/>
      <c r="BD1142" s="10"/>
      <c r="BE1142" s="10"/>
      <c r="BF1142" s="10"/>
    </row>
    <row r="1143" spans="1:58" s="26" customFormat="1" x14ac:dyDescent="0.25">
      <c r="A1143" s="1" t="s">
        <v>60</v>
      </c>
      <c r="B1143" s="19"/>
      <c r="C1143" s="19"/>
      <c r="D1143" s="28"/>
      <c r="E1143" s="19"/>
      <c r="F1143" s="19"/>
      <c r="G1143" s="19"/>
      <c r="H1143" s="18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>
        <v>1</v>
      </c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8"/>
      <c r="AG1143" s="18"/>
      <c r="AH1143" s="18"/>
      <c r="AI1143" s="18"/>
      <c r="AJ1143" s="18"/>
      <c r="AK1143" s="18"/>
      <c r="AL1143" s="18"/>
      <c r="AM1143" s="18"/>
      <c r="AN1143" s="18"/>
      <c r="AO1143" s="18"/>
      <c r="AP1143" s="18"/>
      <c r="AQ1143" s="18"/>
      <c r="AR1143" s="18"/>
      <c r="AS1143" s="18"/>
      <c r="AT1143" s="18"/>
      <c r="AU1143" s="18"/>
      <c r="AV1143" s="18"/>
      <c r="AW1143" s="18"/>
      <c r="AX1143" s="18"/>
      <c r="AY1143" s="18"/>
      <c r="AZ1143" s="18"/>
      <c r="BA1143" s="18"/>
      <c r="BB1143" s="18"/>
      <c r="BC1143" s="18"/>
      <c r="BD1143" s="10"/>
      <c r="BE1143" s="10"/>
      <c r="BF1143" s="10"/>
    </row>
    <row r="1144" spans="1:58" s="29" customFormat="1" x14ac:dyDescent="0.25">
      <c r="A1144" s="6" t="s">
        <v>68</v>
      </c>
      <c r="B1144" s="38"/>
      <c r="C1144" s="38"/>
      <c r="D1144" s="36"/>
      <c r="E1144" s="38"/>
      <c r="F1144" s="38"/>
      <c r="G1144" s="38"/>
      <c r="H1144" s="38"/>
      <c r="I1144" s="38"/>
      <c r="J1144" s="36"/>
      <c r="K1144" s="38"/>
      <c r="L1144" s="38"/>
      <c r="M1144" s="38"/>
      <c r="N1144" s="38"/>
      <c r="O1144" s="38"/>
      <c r="P1144" s="36"/>
      <c r="Q1144" s="38"/>
      <c r="R1144" s="38"/>
      <c r="S1144" s="36"/>
      <c r="T1144" s="38">
        <f>SUM(T1141:T1143)</f>
        <v>1</v>
      </c>
      <c r="U1144" s="38"/>
      <c r="V1144" s="38"/>
      <c r="W1144" s="36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68"/>
      <c r="BE1144" s="68"/>
      <c r="BF1144" s="68"/>
    </row>
    <row r="1145" spans="1:58" s="26" customFormat="1" x14ac:dyDescent="0.25">
      <c r="A1145" s="29" t="s">
        <v>216</v>
      </c>
      <c r="B1145" s="19"/>
      <c r="C1145" s="19"/>
      <c r="D1145" s="28"/>
      <c r="E1145" s="19"/>
      <c r="F1145" s="19"/>
      <c r="G1145" s="19"/>
      <c r="H1145" s="18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8"/>
      <c r="AG1145" s="18"/>
      <c r="AH1145" s="18"/>
      <c r="AI1145" s="18"/>
      <c r="AJ1145" s="18"/>
      <c r="AK1145" s="18"/>
      <c r="AL1145" s="18"/>
      <c r="AM1145" s="18"/>
      <c r="AN1145" s="18"/>
      <c r="AO1145" s="18"/>
      <c r="AP1145" s="18"/>
      <c r="AQ1145" s="18"/>
      <c r="AR1145" s="18"/>
      <c r="AS1145" s="18"/>
      <c r="AT1145" s="18"/>
      <c r="AU1145" s="18"/>
      <c r="AV1145" s="18"/>
      <c r="AW1145" s="18"/>
      <c r="AX1145" s="18"/>
      <c r="AY1145" s="18"/>
      <c r="AZ1145" s="18"/>
      <c r="BA1145" s="18"/>
      <c r="BB1145" s="18"/>
      <c r="BC1145" s="18"/>
      <c r="BD1145" s="10"/>
      <c r="BE1145" s="10"/>
      <c r="BF1145" s="10"/>
    </row>
    <row r="1146" spans="1:58" s="26" customFormat="1" x14ac:dyDescent="0.25">
      <c r="A1146" s="1" t="s">
        <v>67</v>
      </c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>
        <v>1</v>
      </c>
      <c r="AD1146" s="10"/>
      <c r="AE1146" s="10"/>
      <c r="AF1146" s="10"/>
      <c r="AG1146" s="10"/>
      <c r="AH1146" s="10"/>
      <c r="AI1146" s="10"/>
      <c r="AJ1146" s="10"/>
      <c r="AK1146" s="10"/>
      <c r="AL1146" s="10"/>
      <c r="AM1146" s="10"/>
      <c r="AN1146" s="10"/>
      <c r="AO1146" s="10"/>
      <c r="AP1146" s="10"/>
      <c r="AQ1146" s="10"/>
      <c r="AR1146" s="10"/>
      <c r="AS1146" s="10"/>
      <c r="AT1146" s="10"/>
      <c r="AU1146" s="10"/>
      <c r="AV1146" s="10"/>
      <c r="AW1146" s="10"/>
      <c r="AX1146" s="10"/>
      <c r="AY1146" s="10"/>
      <c r="AZ1146" s="10"/>
      <c r="BA1146" s="10"/>
      <c r="BB1146" s="10"/>
      <c r="BC1146" s="10"/>
      <c r="BD1146" s="10"/>
      <c r="BE1146" s="10"/>
      <c r="BF1146" s="10"/>
    </row>
    <row r="1147" spans="1:58" s="26" customFormat="1" x14ac:dyDescent="0.25">
      <c r="A1147" s="1" t="s">
        <v>64</v>
      </c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  <c r="AP1147" s="10"/>
      <c r="AQ1147" s="10"/>
      <c r="AR1147" s="10"/>
      <c r="AS1147" s="10"/>
      <c r="AT1147" s="10"/>
      <c r="AU1147" s="10"/>
      <c r="AV1147" s="10"/>
      <c r="AW1147" s="10"/>
      <c r="AX1147" s="10"/>
      <c r="AY1147" s="10"/>
      <c r="AZ1147" s="10"/>
      <c r="BA1147" s="10"/>
      <c r="BB1147" s="10"/>
      <c r="BC1147" s="10"/>
      <c r="BD1147" s="10"/>
      <c r="BE1147" s="10"/>
      <c r="BF1147" s="10"/>
    </row>
    <row r="1148" spans="1:58" s="26" customFormat="1" x14ac:dyDescent="0.25">
      <c r="A1148" s="1" t="s">
        <v>60</v>
      </c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  <c r="AL1148" s="10"/>
      <c r="AM1148" s="10"/>
      <c r="AN1148" s="10"/>
      <c r="AO1148" s="10"/>
      <c r="AP1148" s="10"/>
      <c r="AQ1148" s="10"/>
      <c r="AR1148" s="10"/>
      <c r="AS1148" s="10"/>
      <c r="AT1148" s="10"/>
      <c r="AU1148" s="10"/>
      <c r="AV1148" s="10"/>
      <c r="AW1148" s="10"/>
      <c r="AX1148" s="10"/>
      <c r="AY1148" s="10"/>
      <c r="AZ1148" s="10"/>
      <c r="BA1148" s="10"/>
      <c r="BB1148" s="10"/>
      <c r="BC1148" s="10"/>
      <c r="BD1148" s="10"/>
      <c r="BE1148" s="10"/>
      <c r="BF1148" s="10"/>
    </row>
    <row r="1149" spans="1:58" s="29" customFormat="1" x14ac:dyDescent="0.25">
      <c r="A1149" s="6" t="s">
        <v>68</v>
      </c>
      <c r="B1149" s="38"/>
      <c r="C1149" s="38"/>
      <c r="D1149" s="36"/>
      <c r="E1149" s="38"/>
      <c r="F1149" s="38"/>
      <c r="G1149" s="38"/>
      <c r="H1149" s="38"/>
      <c r="I1149" s="38"/>
      <c r="J1149" s="36"/>
      <c r="K1149" s="38"/>
      <c r="L1149" s="38"/>
      <c r="M1149" s="38"/>
      <c r="N1149" s="38"/>
      <c r="O1149" s="38"/>
      <c r="P1149" s="36"/>
      <c r="Q1149" s="38"/>
      <c r="R1149" s="38"/>
      <c r="S1149" s="36"/>
      <c r="T1149" s="38"/>
      <c r="U1149" s="38"/>
      <c r="V1149" s="38"/>
      <c r="W1149" s="36"/>
      <c r="X1149" s="38"/>
      <c r="Y1149" s="38"/>
      <c r="Z1149" s="38"/>
      <c r="AA1149" s="38"/>
      <c r="AB1149" s="38"/>
      <c r="AC1149" s="38">
        <f>SUM(AC1146:AC1148)</f>
        <v>1</v>
      </c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68"/>
      <c r="BE1149" s="68"/>
      <c r="BF1149" s="68"/>
    </row>
    <row r="1150" spans="1:58" s="26" customFormat="1" x14ac:dyDescent="0.25">
      <c r="A1150" s="29" t="s">
        <v>218</v>
      </c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/>
      <c r="AI1150" s="10"/>
      <c r="AJ1150" s="10"/>
      <c r="AK1150" s="10"/>
      <c r="AL1150" s="10"/>
      <c r="AM1150" s="10"/>
      <c r="AN1150" s="10"/>
      <c r="AO1150" s="10"/>
      <c r="AP1150" s="10"/>
      <c r="AQ1150" s="10"/>
      <c r="AR1150" s="10"/>
      <c r="AS1150" s="10"/>
      <c r="AT1150" s="10"/>
      <c r="AU1150" s="10"/>
      <c r="AV1150" s="10"/>
      <c r="AW1150" s="10"/>
      <c r="AX1150" s="10"/>
      <c r="AY1150" s="10"/>
      <c r="AZ1150" s="10"/>
      <c r="BA1150" s="10"/>
      <c r="BB1150" s="10"/>
      <c r="BC1150" s="10"/>
      <c r="BD1150" s="10"/>
      <c r="BE1150" s="10"/>
      <c r="BF1150" s="10"/>
    </row>
    <row r="1151" spans="1:58" s="26" customFormat="1" x14ac:dyDescent="0.25">
      <c r="A1151" s="1" t="s">
        <v>67</v>
      </c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>
        <v>136</v>
      </c>
      <c r="AB1151" s="10">
        <v>135</v>
      </c>
      <c r="AC1151" s="10">
        <v>134</v>
      </c>
      <c r="AD1151" s="10">
        <v>10</v>
      </c>
      <c r="AE1151" s="10">
        <v>11</v>
      </c>
      <c r="AF1151" s="10"/>
      <c r="AG1151" s="10"/>
      <c r="AH1151" s="10"/>
      <c r="AI1151" s="10"/>
      <c r="AJ1151" s="10"/>
      <c r="AK1151" s="10"/>
      <c r="AL1151" s="10"/>
      <c r="AM1151" s="10"/>
      <c r="AN1151" s="10"/>
      <c r="AO1151" s="10"/>
      <c r="AP1151" s="10"/>
      <c r="AQ1151" s="10"/>
      <c r="AR1151" s="10"/>
      <c r="AS1151" s="10"/>
      <c r="AT1151" s="10"/>
      <c r="AU1151" s="10"/>
      <c r="AV1151" s="10"/>
      <c r="AW1151" s="10"/>
      <c r="AX1151" s="10"/>
      <c r="AY1151" s="10"/>
      <c r="AZ1151" s="10"/>
      <c r="BA1151" s="10"/>
      <c r="BB1151" s="10"/>
      <c r="BC1151" s="10"/>
      <c r="BD1151" s="10"/>
      <c r="BE1151" s="10"/>
      <c r="BF1151" s="10"/>
    </row>
    <row r="1152" spans="1:58" x14ac:dyDescent="0.25">
      <c r="A1152" s="1" t="s">
        <v>64</v>
      </c>
    </row>
    <row r="1153" spans="1:58" s="26" customFormat="1" x14ac:dyDescent="0.25">
      <c r="A1153" s="1" t="s">
        <v>60</v>
      </c>
      <c r="B1153" s="19"/>
      <c r="C1153" s="19"/>
      <c r="D1153" s="28"/>
      <c r="E1153" s="19"/>
      <c r="F1153" s="19"/>
      <c r="G1153" s="19"/>
      <c r="H1153" s="18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>
        <v>2</v>
      </c>
      <c r="AB1153" s="17">
        <v>2</v>
      </c>
      <c r="AC1153" s="17">
        <v>2</v>
      </c>
      <c r="AD1153" s="17">
        <v>2</v>
      </c>
      <c r="AE1153" s="17"/>
      <c r="AF1153" s="18"/>
      <c r="AG1153" s="18"/>
      <c r="AH1153" s="18"/>
      <c r="AI1153" s="18"/>
      <c r="AJ1153" s="18"/>
      <c r="AK1153" s="18"/>
      <c r="AL1153" s="18"/>
      <c r="AM1153" s="18"/>
      <c r="AN1153" s="18"/>
      <c r="AO1153" s="18"/>
      <c r="AP1153" s="18"/>
      <c r="AQ1153" s="18"/>
      <c r="AR1153" s="18"/>
      <c r="AS1153" s="18"/>
      <c r="AT1153" s="18"/>
      <c r="AU1153" s="18"/>
      <c r="AV1153" s="18"/>
      <c r="AW1153" s="18"/>
      <c r="AX1153" s="18"/>
      <c r="AY1153" s="18"/>
      <c r="AZ1153" s="18"/>
      <c r="BA1153" s="18"/>
      <c r="BB1153" s="18"/>
      <c r="BC1153" s="18"/>
      <c r="BD1153" s="10"/>
      <c r="BE1153" s="10"/>
      <c r="BF1153" s="10"/>
    </row>
    <row r="1154" spans="1:58" s="29" customFormat="1" x14ac:dyDescent="0.25">
      <c r="A1154" s="6" t="s">
        <v>68</v>
      </c>
      <c r="B1154" s="38"/>
      <c r="C1154" s="38"/>
      <c r="D1154" s="36"/>
      <c r="E1154" s="38"/>
      <c r="F1154" s="38"/>
      <c r="G1154" s="38"/>
      <c r="H1154" s="38"/>
      <c r="I1154" s="38"/>
      <c r="J1154" s="36"/>
      <c r="K1154" s="38"/>
      <c r="L1154" s="38"/>
      <c r="M1154" s="38"/>
      <c r="N1154" s="38"/>
      <c r="O1154" s="38"/>
      <c r="P1154" s="36"/>
      <c r="Q1154" s="38"/>
      <c r="R1154" s="38"/>
      <c r="S1154" s="36"/>
      <c r="T1154" s="38"/>
      <c r="U1154" s="38"/>
      <c r="V1154" s="38"/>
      <c r="W1154" s="36"/>
      <c r="X1154" s="38"/>
      <c r="Y1154" s="38"/>
      <c r="Z1154" s="38"/>
      <c r="AA1154" s="38">
        <f>SUM(AA1151:AA1153)</f>
        <v>138</v>
      </c>
      <c r="AB1154" s="38">
        <f>SUM(AB1151:AB1153)</f>
        <v>137</v>
      </c>
      <c r="AC1154" s="38">
        <f>SUM(AC1151:AC1153)</f>
        <v>136</v>
      </c>
      <c r="AD1154" s="38">
        <f>SUM(AD1151:AD1153)</f>
        <v>12</v>
      </c>
      <c r="AE1154" s="38">
        <f>SUM(AE1151:AE1153)</f>
        <v>11</v>
      </c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68"/>
      <c r="BE1154" s="68"/>
      <c r="BF1154" s="68"/>
    </row>
    <row r="1155" spans="1:58" s="26" customFormat="1" x14ac:dyDescent="0.25">
      <c r="A1155" s="29" t="s">
        <v>183</v>
      </c>
      <c r="B1155" s="19"/>
      <c r="C1155" s="19"/>
      <c r="D1155" s="28"/>
      <c r="E1155" s="19"/>
      <c r="F1155" s="19"/>
      <c r="G1155" s="19"/>
      <c r="H1155" s="18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8"/>
      <c r="AG1155" s="18"/>
      <c r="AH1155" s="18"/>
      <c r="AI1155" s="18"/>
      <c r="AJ1155" s="18"/>
      <c r="AK1155" s="18"/>
      <c r="AL1155" s="18"/>
      <c r="AM1155" s="18"/>
      <c r="AN1155" s="18"/>
      <c r="AO1155" s="18"/>
      <c r="AP1155" s="18"/>
      <c r="AQ1155" s="18"/>
      <c r="AR1155" s="18"/>
      <c r="AS1155" s="18"/>
      <c r="AT1155" s="18"/>
      <c r="AU1155" s="18"/>
      <c r="AV1155" s="18"/>
      <c r="AW1155" s="18"/>
      <c r="AX1155" s="18"/>
      <c r="AY1155" s="18"/>
      <c r="AZ1155" s="18"/>
      <c r="BA1155" s="18"/>
      <c r="BB1155" s="18"/>
      <c r="BC1155" s="18"/>
      <c r="BD1155" s="10"/>
      <c r="BE1155" s="10"/>
      <c r="BF1155" s="10"/>
    </row>
    <row r="1156" spans="1:58" s="26" customFormat="1" x14ac:dyDescent="0.25">
      <c r="A1156" s="1" t="s">
        <v>67</v>
      </c>
      <c r="B1156" s="10">
        <v>33</v>
      </c>
      <c r="C1156" s="10">
        <v>37</v>
      </c>
      <c r="D1156" s="10">
        <v>38</v>
      </c>
      <c r="E1156" s="10">
        <v>40</v>
      </c>
      <c r="F1156" s="10">
        <v>39</v>
      </c>
      <c r="G1156" s="10">
        <v>31</v>
      </c>
      <c r="H1156" s="10">
        <v>9</v>
      </c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/>
      <c r="AE1156" s="10"/>
      <c r="AF1156" s="10"/>
      <c r="AG1156" s="10"/>
      <c r="AH1156" s="10"/>
      <c r="AI1156" s="10"/>
      <c r="AJ1156" s="10"/>
      <c r="AK1156" s="10"/>
      <c r="AL1156" s="10"/>
      <c r="AM1156" s="10"/>
      <c r="AN1156" s="10"/>
      <c r="AO1156" s="10"/>
      <c r="AP1156" s="10"/>
      <c r="AQ1156" s="10"/>
      <c r="AR1156" s="10"/>
      <c r="AS1156" s="10"/>
      <c r="AT1156" s="10"/>
      <c r="AU1156" s="10"/>
      <c r="AV1156" s="10"/>
      <c r="AW1156" s="10"/>
      <c r="AX1156" s="10"/>
      <c r="AY1156" s="10"/>
      <c r="AZ1156" s="10"/>
      <c r="BA1156" s="10"/>
      <c r="BB1156" s="10"/>
      <c r="BC1156" s="10"/>
      <c r="BD1156" s="10"/>
      <c r="BE1156" s="10"/>
      <c r="BF1156" s="10"/>
    </row>
    <row r="1157" spans="1:58" s="26" customFormat="1" x14ac:dyDescent="0.25">
      <c r="A1157" s="1" t="s">
        <v>64</v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  <c r="AP1157" s="10"/>
      <c r="AQ1157" s="10"/>
      <c r="AR1157" s="10"/>
      <c r="AS1157" s="10"/>
      <c r="AT1157" s="10"/>
      <c r="AU1157" s="10"/>
      <c r="AV1157" s="10"/>
      <c r="AW1157" s="10"/>
      <c r="AX1157" s="10"/>
      <c r="AY1157" s="10"/>
      <c r="AZ1157" s="10"/>
      <c r="BA1157" s="10"/>
      <c r="BB1157" s="10"/>
      <c r="BC1157" s="10"/>
      <c r="BD1157" s="10"/>
      <c r="BE1157" s="10"/>
      <c r="BF1157" s="10"/>
    </row>
    <row r="1158" spans="1:58" s="26" customFormat="1" x14ac:dyDescent="0.25">
      <c r="A1158" s="1" t="s">
        <v>60</v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  <c r="AL1158" s="10"/>
      <c r="AM1158" s="10"/>
      <c r="AN1158" s="10"/>
      <c r="AO1158" s="10"/>
      <c r="AP1158" s="10"/>
      <c r="AQ1158" s="10"/>
      <c r="AR1158" s="10"/>
      <c r="AS1158" s="10"/>
      <c r="AT1158" s="10"/>
      <c r="AU1158" s="10"/>
      <c r="AV1158" s="10"/>
      <c r="AW1158" s="10"/>
      <c r="AX1158" s="10"/>
      <c r="AY1158" s="10"/>
      <c r="AZ1158" s="10"/>
      <c r="BA1158" s="10"/>
      <c r="BB1158" s="10"/>
      <c r="BC1158" s="10"/>
      <c r="BD1158" s="10"/>
      <c r="BE1158" s="10"/>
      <c r="BF1158" s="10"/>
    </row>
    <row r="1159" spans="1:58" s="29" customFormat="1" x14ac:dyDescent="0.25">
      <c r="A1159" s="6" t="s">
        <v>68</v>
      </c>
      <c r="B1159" s="38">
        <f t="shared" ref="B1159:H1159" si="194">SUM(B1156:B1158)</f>
        <v>33</v>
      </c>
      <c r="C1159" s="38">
        <f t="shared" si="194"/>
        <v>37</v>
      </c>
      <c r="D1159" s="36">
        <f t="shared" si="194"/>
        <v>38</v>
      </c>
      <c r="E1159" s="38">
        <f t="shared" si="194"/>
        <v>40</v>
      </c>
      <c r="F1159" s="38">
        <f t="shared" si="194"/>
        <v>39</v>
      </c>
      <c r="G1159" s="38">
        <f t="shared" si="194"/>
        <v>31</v>
      </c>
      <c r="H1159" s="38">
        <f t="shared" si="194"/>
        <v>9</v>
      </c>
      <c r="I1159" s="38"/>
      <c r="J1159" s="36"/>
      <c r="K1159" s="38"/>
      <c r="L1159" s="38"/>
      <c r="M1159" s="38"/>
      <c r="N1159" s="38"/>
      <c r="O1159" s="38"/>
      <c r="P1159" s="36"/>
      <c r="Q1159" s="38"/>
      <c r="R1159" s="38"/>
      <c r="S1159" s="36"/>
      <c r="T1159" s="38"/>
      <c r="U1159" s="38"/>
      <c r="V1159" s="38"/>
      <c r="W1159" s="36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68"/>
      <c r="BE1159" s="68"/>
      <c r="BF1159" s="68"/>
    </row>
    <row r="1160" spans="1:58" s="26" customFormat="1" x14ac:dyDescent="0.25">
      <c r="A1160" s="29" t="s">
        <v>185</v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  <c r="AL1160" s="10"/>
      <c r="AM1160" s="10"/>
      <c r="AN1160" s="10"/>
      <c r="AO1160" s="10"/>
      <c r="AP1160" s="10"/>
      <c r="AQ1160" s="10"/>
      <c r="AR1160" s="10"/>
      <c r="AS1160" s="10"/>
      <c r="AT1160" s="10"/>
      <c r="AU1160" s="10"/>
      <c r="AV1160" s="10"/>
      <c r="AW1160" s="10"/>
      <c r="AX1160" s="10"/>
      <c r="AY1160" s="10"/>
      <c r="AZ1160" s="10"/>
      <c r="BA1160" s="10"/>
      <c r="BB1160" s="10"/>
      <c r="BC1160" s="10"/>
      <c r="BD1160" s="10"/>
      <c r="BE1160" s="10"/>
      <c r="BF1160" s="10"/>
    </row>
    <row r="1161" spans="1:58" s="26" customFormat="1" x14ac:dyDescent="0.25">
      <c r="A1161" s="1" t="s">
        <v>67</v>
      </c>
      <c r="B1161" s="10">
        <v>55</v>
      </c>
      <c r="C1161" s="10">
        <v>34</v>
      </c>
      <c r="D1161" s="10">
        <v>32</v>
      </c>
      <c r="E1161" s="10">
        <v>33</v>
      </c>
      <c r="F1161" s="10">
        <v>29</v>
      </c>
      <c r="G1161" s="10">
        <v>34</v>
      </c>
      <c r="H1161" s="10">
        <v>37</v>
      </c>
      <c r="I1161" s="10">
        <v>37</v>
      </c>
      <c r="J1161" s="10">
        <v>29</v>
      </c>
      <c r="K1161" s="10">
        <v>1</v>
      </c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  <c r="AL1161" s="10"/>
      <c r="AM1161" s="10"/>
      <c r="AN1161" s="10"/>
      <c r="AO1161" s="10"/>
      <c r="AP1161" s="10"/>
      <c r="AQ1161" s="10"/>
      <c r="AR1161" s="10"/>
      <c r="AS1161" s="10"/>
      <c r="AT1161" s="10"/>
      <c r="AU1161" s="10"/>
      <c r="AV1161" s="10"/>
      <c r="AW1161" s="10"/>
      <c r="AX1161" s="10"/>
      <c r="AY1161" s="10"/>
      <c r="AZ1161" s="10"/>
      <c r="BA1161" s="10"/>
      <c r="BB1161" s="10"/>
      <c r="BC1161" s="10"/>
      <c r="BD1161" s="10"/>
      <c r="BE1161" s="10"/>
      <c r="BF1161" s="10"/>
    </row>
    <row r="1162" spans="1:58" s="26" customFormat="1" x14ac:dyDescent="0.25">
      <c r="A1162" s="1" t="s">
        <v>64</v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/>
      <c r="AE1162" s="10"/>
      <c r="AF1162" s="10"/>
      <c r="AG1162" s="10"/>
      <c r="AH1162" s="10"/>
      <c r="AI1162" s="10"/>
      <c r="AJ1162" s="10"/>
      <c r="AK1162" s="10"/>
      <c r="AL1162" s="10"/>
      <c r="AM1162" s="10"/>
      <c r="AN1162" s="10"/>
      <c r="AO1162" s="10"/>
      <c r="AP1162" s="10"/>
      <c r="AQ1162" s="10"/>
      <c r="AR1162" s="10"/>
      <c r="AS1162" s="10"/>
      <c r="AT1162" s="10"/>
      <c r="AU1162" s="10"/>
      <c r="AV1162" s="10"/>
      <c r="AW1162" s="10"/>
      <c r="AX1162" s="10"/>
      <c r="AY1162" s="10"/>
      <c r="AZ1162" s="10"/>
      <c r="BA1162" s="10"/>
      <c r="BB1162" s="10"/>
      <c r="BC1162" s="10"/>
      <c r="BD1162" s="10"/>
      <c r="BE1162" s="10"/>
      <c r="BF1162" s="10"/>
    </row>
    <row r="1163" spans="1:58" s="26" customFormat="1" x14ac:dyDescent="0.25">
      <c r="A1163" s="1" t="s">
        <v>60</v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  <c r="AP1163" s="10"/>
      <c r="AQ1163" s="10"/>
      <c r="AR1163" s="10"/>
      <c r="AS1163" s="10"/>
      <c r="AT1163" s="10"/>
      <c r="AU1163" s="10"/>
      <c r="AV1163" s="10"/>
      <c r="AW1163" s="10"/>
      <c r="AX1163" s="10"/>
      <c r="AY1163" s="10"/>
      <c r="AZ1163" s="10"/>
      <c r="BA1163" s="10"/>
      <c r="BB1163" s="10"/>
      <c r="BC1163" s="10"/>
      <c r="BD1163" s="10"/>
      <c r="BE1163" s="10"/>
      <c r="BF1163" s="10"/>
    </row>
    <row r="1164" spans="1:58" s="29" customFormat="1" x14ac:dyDescent="0.25">
      <c r="A1164" s="6" t="s">
        <v>68</v>
      </c>
      <c r="B1164" s="38">
        <f t="shared" ref="B1164:K1164" si="195">SUM(B1161:B1163)</f>
        <v>55</v>
      </c>
      <c r="C1164" s="38">
        <f t="shared" si="195"/>
        <v>34</v>
      </c>
      <c r="D1164" s="36">
        <f t="shared" si="195"/>
        <v>32</v>
      </c>
      <c r="E1164" s="38">
        <f t="shared" si="195"/>
        <v>33</v>
      </c>
      <c r="F1164" s="38">
        <f t="shared" si="195"/>
        <v>29</v>
      </c>
      <c r="G1164" s="38">
        <f t="shared" si="195"/>
        <v>34</v>
      </c>
      <c r="H1164" s="38">
        <f t="shared" si="195"/>
        <v>37</v>
      </c>
      <c r="I1164" s="38">
        <f t="shared" si="195"/>
        <v>37</v>
      </c>
      <c r="J1164" s="36">
        <f t="shared" si="195"/>
        <v>29</v>
      </c>
      <c r="K1164" s="38">
        <f t="shared" si="195"/>
        <v>1</v>
      </c>
      <c r="L1164" s="38"/>
      <c r="M1164" s="38"/>
      <c r="N1164" s="38"/>
      <c r="O1164" s="38"/>
      <c r="P1164" s="36"/>
      <c r="Q1164" s="38"/>
      <c r="R1164" s="38"/>
      <c r="S1164" s="36"/>
      <c r="T1164" s="38"/>
      <c r="U1164" s="38"/>
      <c r="V1164" s="38"/>
      <c r="W1164" s="36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68"/>
      <c r="BE1164" s="68"/>
      <c r="BF1164" s="68"/>
    </row>
    <row r="1165" spans="1:58" s="26" customFormat="1" x14ac:dyDescent="0.25">
      <c r="A1165" s="29" t="s">
        <v>187</v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/>
      <c r="AO1165" s="10"/>
      <c r="AP1165" s="10"/>
      <c r="AQ1165" s="10"/>
      <c r="AR1165" s="10"/>
      <c r="AS1165" s="10"/>
      <c r="AT1165" s="10"/>
      <c r="AU1165" s="10"/>
      <c r="AV1165" s="10"/>
      <c r="AW1165" s="10"/>
      <c r="AX1165" s="10"/>
      <c r="AY1165" s="10"/>
      <c r="AZ1165" s="10"/>
      <c r="BA1165" s="10"/>
      <c r="BB1165" s="10"/>
      <c r="BC1165" s="10"/>
      <c r="BD1165" s="10"/>
      <c r="BE1165" s="10"/>
      <c r="BF1165" s="10"/>
    </row>
    <row r="1166" spans="1:58" s="26" customFormat="1" x14ac:dyDescent="0.25">
      <c r="A1166" s="1" t="s">
        <v>67</v>
      </c>
      <c r="B1166" s="10">
        <v>16</v>
      </c>
      <c r="C1166" s="10">
        <v>4</v>
      </c>
      <c r="D1166" s="10">
        <v>2</v>
      </c>
      <c r="E1166" s="10">
        <v>2</v>
      </c>
      <c r="F1166" s="10">
        <v>2</v>
      </c>
      <c r="G1166" s="10">
        <v>2</v>
      </c>
      <c r="H1166" s="10">
        <v>2</v>
      </c>
      <c r="I1166" s="10">
        <v>2</v>
      </c>
      <c r="J1166" s="10">
        <v>1</v>
      </c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  <c r="AP1166" s="10"/>
      <c r="AQ1166" s="10"/>
      <c r="AR1166" s="10"/>
      <c r="AS1166" s="10"/>
      <c r="AT1166" s="10"/>
      <c r="AU1166" s="10"/>
      <c r="AV1166" s="10"/>
      <c r="AW1166" s="10"/>
      <c r="AX1166" s="10"/>
      <c r="AY1166" s="10"/>
      <c r="AZ1166" s="10"/>
      <c r="BA1166" s="10"/>
      <c r="BB1166" s="10"/>
      <c r="BC1166" s="10"/>
      <c r="BD1166" s="10"/>
      <c r="BE1166" s="10"/>
      <c r="BF1166" s="10"/>
    </row>
    <row r="1167" spans="1:58" s="26" customFormat="1" x14ac:dyDescent="0.25">
      <c r="A1167" s="1" t="s">
        <v>64</v>
      </c>
      <c r="B1167" s="14">
        <v>1</v>
      </c>
      <c r="C1167" s="14"/>
      <c r="D1167" s="27"/>
      <c r="E1167" s="14"/>
      <c r="F1167" s="14"/>
      <c r="G1167" s="14"/>
      <c r="H1167" s="12"/>
      <c r="I1167" s="12"/>
      <c r="J1167" s="33"/>
      <c r="K1167" s="12"/>
      <c r="L1167" s="12"/>
      <c r="M1167" s="12"/>
      <c r="N1167" s="12"/>
      <c r="O1167" s="12"/>
      <c r="P1167" s="33"/>
      <c r="Q1167" s="12"/>
      <c r="R1167" s="12"/>
      <c r="S1167" s="33"/>
      <c r="T1167" s="12"/>
      <c r="U1167" s="12"/>
      <c r="V1167" s="12"/>
      <c r="W1167" s="33"/>
      <c r="X1167" s="12"/>
      <c r="Y1167" s="12"/>
      <c r="Z1167" s="12"/>
      <c r="AA1167" s="12"/>
      <c r="AB1167" s="12"/>
      <c r="AC1167" s="12"/>
      <c r="AD1167" s="12"/>
      <c r="AE1167" s="12"/>
      <c r="AF1167" s="14"/>
      <c r="AG1167" s="14"/>
      <c r="AH1167" s="14"/>
      <c r="AI1167" s="14"/>
      <c r="AJ1167" s="14"/>
      <c r="AK1167" s="14"/>
      <c r="AL1167" s="14"/>
      <c r="AM1167" s="14"/>
      <c r="AN1167" s="14"/>
      <c r="AO1167" s="14"/>
      <c r="AP1167" s="14"/>
      <c r="AQ1167" s="14"/>
      <c r="AR1167" s="14"/>
      <c r="AS1167" s="14"/>
      <c r="AT1167" s="14"/>
      <c r="AU1167" s="14"/>
      <c r="AV1167" s="14"/>
      <c r="AW1167" s="14"/>
      <c r="AX1167" s="14"/>
      <c r="AY1167" s="14"/>
      <c r="AZ1167" s="14"/>
      <c r="BA1167" s="14"/>
      <c r="BB1167" s="14"/>
      <c r="BC1167" s="14"/>
      <c r="BD1167" s="10"/>
      <c r="BE1167" s="10"/>
      <c r="BF1167" s="10"/>
    </row>
    <row r="1168" spans="1:58" s="26" customFormat="1" x14ac:dyDescent="0.25">
      <c r="A1168" s="1" t="s">
        <v>60</v>
      </c>
      <c r="B1168" s="18"/>
      <c r="C1168" s="18"/>
      <c r="D1168" s="17"/>
      <c r="E1168" s="18"/>
      <c r="F1168" s="17"/>
      <c r="G1168" s="17"/>
      <c r="H1168" s="18">
        <v>2</v>
      </c>
      <c r="I1168" s="17">
        <v>2</v>
      </c>
      <c r="J1168" s="17">
        <v>2</v>
      </c>
      <c r="K1168" s="17">
        <v>2</v>
      </c>
      <c r="L1168" s="17">
        <v>2</v>
      </c>
      <c r="M1168" s="17">
        <v>2</v>
      </c>
      <c r="N1168" s="17">
        <v>2</v>
      </c>
      <c r="O1168" s="17">
        <v>2</v>
      </c>
      <c r="P1168" s="17">
        <v>2</v>
      </c>
      <c r="Q1168" s="17">
        <v>2</v>
      </c>
      <c r="R1168" s="17">
        <v>3</v>
      </c>
      <c r="S1168" s="17">
        <v>3</v>
      </c>
      <c r="T1168" s="17">
        <v>3</v>
      </c>
      <c r="U1168" s="17">
        <v>3</v>
      </c>
      <c r="V1168" s="17">
        <v>2</v>
      </c>
      <c r="W1168" s="17">
        <v>2</v>
      </c>
      <c r="X1168" s="17">
        <v>1</v>
      </c>
      <c r="Y1168" s="17"/>
      <c r="Z1168" s="17"/>
      <c r="AA1168" s="17"/>
      <c r="AB1168" s="17"/>
      <c r="AC1168" s="17"/>
      <c r="AD1168" s="17"/>
      <c r="AE1168" s="17"/>
      <c r="AF1168" s="18"/>
      <c r="AG1168" s="18"/>
      <c r="AH1168" s="18"/>
      <c r="AI1168" s="18"/>
      <c r="AJ1168" s="18"/>
      <c r="AK1168" s="18"/>
      <c r="AL1168" s="18"/>
      <c r="AM1168" s="18"/>
      <c r="AN1168" s="18"/>
      <c r="AO1168" s="18"/>
      <c r="AP1168" s="18"/>
      <c r="AQ1168" s="18"/>
      <c r="AR1168" s="18"/>
      <c r="AS1168" s="18"/>
      <c r="AT1168" s="18"/>
      <c r="AU1168" s="18"/>
      <c r="AV1168" s="18"/>
      <c r="AW1168" s="18"/>
      <c r="AX1168" s="18"/>
      <c r="AY1168" s="18"/>
      <c r="AZ1168" s="18"/>
      <c r="BA1168" s="18"/>
      <c r="BB1168" s="18"/>
      <c r="BC1168" s="18"/>
      <c r="BD1168" s="10"/>
      <c r="BE1168" s="10"/>
      <c r="BF1168" s="10"/>
    </row>
    <row r="1169" spans="1:68" s="29" customFormat="1" x14ac:dyDescent="0.25">
      <c r="A1169" s="6" t="s">
        <v>68</v>
      </c>
      <c r="B1169" s="38">
        <f t="shared" ref="B1169:X1169" si="196">SUM(B1166:B1168)</f>
        <v>17</v>
      </c>
      <c r="C1169" s="38">
        <f t="shared" si="196"/>
        <v>4</v>
      </c>
      <c r="D1169" s="36">
        <f t="shared" si="196"/>
        <v>2</v>
      </c>
      <c r="E1169" s="38">
        <f t="shared" si="196"/>
        <v>2</v>
      </c>
      <c r="F1169" s="38">
        <f t="shared" si="196"/>
        <v>2</v>
      </c>
      <c r="G1169" s="38">
        <f t="shared" si="196"/>
        <v>2</v>
      </c>
      <c r="H1169" s="38">
        <f t="shared" si="196"/>
        <v>4</v>
      </c>
      <c r="I1169" s="38">
        <f t="shared" si="196"/>
        <v>4</v>
      </c>
      <c r="J1169" s="36">
        <f t="shared" si="196"/>
        <v>3</v>
      </c>
      <c r="K1169" s="38">
        <f t="shared" si="196"/>
        <v>2</v>
      </c>
      <c r="L1169" s="38">
        <f t="shared" si="196"/>
        <v>2</v>
      </c>
      <c r="M1169" s="38">
        <f t="shared" si="196"/>
        <v>2</v>
      </c>
      <c r="N1169" s="38">
        <f t="shared" si="196"/>
        <v>2</v>
      </c>
      <c r="O1169" s="38">
        <f t="shared" si="196"/>
        <v>2</v>
      </c>
      <c r="P1169" s="36">
        <f t="shared" si="196"/>
        <v>2</v>
      </c>
      <c r="Q1169" s="38">
        <f t="shared" si="196"/>
        <v>2</v>
      </c>
      <c r="R1169" s="38">
        <f t="shared" si="196"/>
        <v>3</v>
      </c>
      <c r="S1169" s="36">
        <f t="shared" si="196"/>
        <v>3</v>
      </c>
      <c r="T1169" s="38">
        <f t="shared" si="196"/>
        <v>3</v>
      </c>
      <c r="U1169" s="38">
        <f t="shared" si="196"/>
        <v>3</v>
      </c>
      <c r="V1169" s="38">
        <f t="shared" si="196"/>
        <v>2</v>
      </c>
      <c r="W1169" s="36">
        <f t="shared" si="196"/>
        <v>2</v>
      </c>
      <c r="X1169" s="38">
        <f t="shared" si="196"/>
        <v>1</v>
      </c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68"/>
      <c r="BE1169" s="68"/>
      <c r="BF1169" s="68"/>
    </row>
    <row r="1170" spans="1:68" s="26" customFormat="1" x14ac:dyDescent="0.25">
      <c r="A1170" s="29" t="s">
        <v>230</v>
      </c>
      <c r="B1170" s="19"/>
      <c r="C1170" s="19"/>
      <c r="D1170" s="28"/>
      <c r="E1170" s="19"/>
      <c r="F1170" s="19"/>
      <c r="G1170" s="19"/>
      <c r="H1170" s="18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8"/>
      <c r="AG1170" s="18"/>
      <c r="AH1170" s="18"/>
      <c r="AI1170" s="18"/>
      <c r="AJ1170" s="18"/>
      <c r="AK1170" s="18"/>
      <c r="AL1170" s="18"/>
      <c r="AM1170" s="18"/>
      <c r="AN1170" s="18"/>
      <c r="AO1170" s="18"/>
      <c r="AP1170" s="18"/>
      <c r="AQ1170" s="18"/>
      <c r="AR1170" s="18"/>
      <c r="AS1170" s="18"/>
      <c r="AT1170" s="18"/>
      <c r="AU1170" s="18"/>
      <c r="AV1170" s="18"/>
      <c r="AW1170" s="18"/>
      <c r="AX1170" s="18"/>
      <c r="AY1170" s="18"/>
      <c r="AZ1170" s="18"/>
      <c r="BA1170" s="18"/>
      <c r="BB1170" s="18"/>
      <c r="BC1170" s="18"/>
      <c r="BD1170" s="10"/>
      <c r="BE1170" s="10"/>
      <c r="BF1170" s="10"/>
    </row>
    <row r="1171" spans="1:68" s="26" customFormat="1" x14ac:dyDescent="0.25">
      <c r="A1171" s="1" t="s">
        <v>67</v>
      </c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>
        <v>1</v>
      </c>
      <c r="T1171" s="10">
        <v>1</v>
      </c>
      <c r="U1171" s="10">
        <v>1</v>
      </c>
      <c r="V1171" s="10">
        <v>1</v>
      </c>
      <c r="W1171" s="10">
        <v>1</v>
      </c>
      <c r="X1171" s="10">
        <v>1</v>
      </c>
      <c r="Y1171" s="10">
        <v>1</v>
      </c>
      <c r="Z1171" s="10">
        <v>1</v>
      </c>
      <c r="AA1171" s="10">
        <v>1</v>
      </c>
      <c r="AB1171" s="10">
        <v>1</v>
      </c>
      <c r="AC1171" s="10"/>
      <c r="AD1171" s="10"/>
      <c r="AE1171" s="10"/>
      <c r="AF1171" s="10"/>
      <c r="AG1171" s="10"/>
      <c r="AH1171" s="10"/>
      <c r="AI1171" s="10"/>
      <c r="AJ1171" s="10"/>
      <c r="AK1171" s="10"/>
      <c r="AL1171" s="10"/>
      <c r="AM1171" s="10"/>
      <c r="AN1171" s="10"/>
      <c r="AO1171" s="10"/>
      <c r="AP1171" s="10"/>
      <c r="AQ1171" s="10"/>
      <c r="AR1171" s="10"/>
      <c r="AS1171" s="10"/>
      <c r="AT1171" s="10"/>
      <c r="AU1171" s="10"/>
      <c r="AV1171" s="10"/>
      <c r="AW1171" s="10"/>
      <c r="AX1171" s="10"/>
      <c r="AY1171" s="10"/>
      <c r="AZ1171" s="10"/>
      <c r="BA1171" s="10"/>
      <c r="BB1171" s="10"/>
      <c r="BC1171" s="10"/>
      <c r="BD1171" s="10"/>
      <c r="BE1171" s="10"/>
      <c r="BF1171" s="10"/>
    </row>
    <row r="1172" spans="1:68" s="26" customFormat="1" x14ac:dyDescent="0.25">
      <c r="A1172" s="1" t="s">
        <v>64</v>
      </c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  <c r="AL1172" s="10"/>
      <c r="AM1172" s="10"/>
      <c r="AN1172" s="10"/>
      <c r="AO1172" s="10"/>
      <c r="AP1172" s="10"/>
      <c r="AQ1172" s="10"/>
      <c r="AR1172" s="10"/>
      <c r="AS1172" s="10"/>
      <c r="AT1172" s="10"/>
      <c r="AU1172" s="10"/>
      <c r="AV1172" s="10"/>
      <c r="AW1172" s="10"/>
      <c r="AX1172" s="10"/>
      <c r="AY1172" s="10"/>
      <c r="AZ1172" s="10"/>
      <c r="BA1172" s="10"/>
      <c r="BB1172" s="10"/>
      <c r="BC1172" s="10"/>
      <c r="BD1172" s="10"/>
      <c r="BE1172" s="10"/>
      <c r="BF1172" s="10"/>
    </row>
    <row r="1173" spans="1:68" s="26" customFormat="1" x14ac:dyDescent="0.25">
      <c r="A1173" s="1" t="s">
        <v>60</v>
      </c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  <c r="AL1173" s="10"/>
      <c r="AM1173" s="10"/>
      <c r="AN1173" s="10"/>
      <c r="AO1173" s="10"/>
      <c r="AP1173" s="10"/>
      <c r="AQ1173" s="10"/>
      <c r="AR1173" s="10"/>
      <c r="AS1173" s="10"/>
      <c r="AT1173" s="10"/>
      <c r="AU1173" s="10"/>
      <c r="AV1173" s="10"/>
      <c r="AW1173" s="10"/>
      <c r="AX1173" s="10"/>
      <c r="AY1173" s="10"/>
      <c r="AZ1173" s="10"/>
      <c r="BA1173" s="10"/>
      <c r="BB1173" s="10"/>
      <c r="BC1173" s="10"/>
      <c r="BD1173" s="10"/>
      <c r="BE1173" s="10"/>
      <c r="BF1173" s="10"/>
    </row>
    <row r="1174" spans="1:68" s="29" customFormat="1" x14ac:dyDescent="0.25">
      <c r="A1174" s="6" t="s">
        <v>68</v>
      </c>
      <c r="B1174" s="38"/>
      <c r="C1174" s="38"/>
      <c r="D1174" s="36"/>
      <c r="E1174" s="38"/>
      <c r="F1174" s="38"/>
      <c r="G1174" s="38"/>
      <c r="H1174" s="38"/>
      <c r="I1174" s="38"/>
      <c r="J1174" s="36"/>
      <c r="K1174" s="38"/>
      <c r="L1174" s="38"/>
      <c r="M1174" s="38"/>
      <c r="N1174" s="38"/>
      <c r="O1174" s="38"/>
      <c r="P1174" s="36"/>
      <c r="Q1174" s="38"/>
      <c r="R1174" s="38"/>
      <c r="S1174" s="36">
        <f t="shared" ref="S1174:AB1174" si="197">SUM(S1171:S1173)</f>
        <v>1</v>
      </c>
      <c r="T1174" s="38">
        <f t="shared" si="197"/>
        <v>1</v>
      </c>
      <c r="U1174" s="38">
        <f t="shared" si="197"/>
        <v>1</v>
      </c>
      <c r="V1174" s="38">
        <f t="shared" si="197"/>
        <v>1</v>
      </c>
      <c r="W1174" s="36">
        <f t="shared" si="197"/>
        <v>1</v>
      </c>
      <c r="X1174" s="38">
        <f t="shared" si="197"/>
        <v>1</v>
      </c>
      <c r="Y1174" s="38">
        <f t="shared" si="197"/>
        <v>1</v>
      </c>
      <c r="Z1174" s="38">
        <f t="shared" si="197"/>
        <v>1</v>
      </c>
      <c r="AA1174" s="38">
        <f t="shared" si="197"/>
        <v>1</v>
      </c>
      <c r="AB1174" s="38">
        <f t="shared" si="197"/>
        <v>1</v>
      </c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68"/>
      <c r="BE1174" s="68"/>
      <c r="BF1174" s="68"/>
    </row>
    <row r="1175" spans="1:68" s="26" customFormat="1" x14ac:dyDescent="0.25">
      <c r="A1175" s="29" t="s">
        <v>231</v>
      </c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  <c r="AC1175" s="10"/>
      <c r="AD1175" s="10"/>
      <c r="AE1175" s="10"/>
      <c r="AF1175" s="10"/>
      <c r="AG1175" s="10"/>
      <c r="AH1175" s="10"/>
      <c r="AI1175" s="10"/>
      <c r="AJ1175" s="10"/>
      <c r="AK1175" s="10"/>
      <c r="AL1175" s="10"/>
      <c r="AM1175" s="10"/>
      <c r="AN1175" s="10"/>
      <c r="AO1175" s="10"/>
      <c r="AP1175" s="10"/>
      <c r="AQ1175" s="10"/>
      <c r="AR1175" s="10"/>
      <c r="AS1175" s="10"/>
      <c r="AT1175" s="10"/>
      <c r="AU1175" s="10"/>
      <c r="AV1175" s="10"/>
      <c r="AW1175" s="10"/>
      <c r="AX1175" s="10"/>
      <c r="AY1175" s="10"/>
      <c r="AZ1175" s="10"/>
      <c r="BA1175" s="10"/>
      <c r="BB1175" s="10"/>
      <c r="BC1175" s="10"/>
      <c r="BD1175" s="10"/>
      <c r="BE1175" s="10"/>
      <c r="BF1175" s="10"/>
    </row>
    <row r="1176" spans="1:68" s="26" customFormat="1" x14ac:dyDescent="0.25">
      <c r="A1176" s="1" t="s">
        <v>67</v>
      </c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>
        <v>3</v>
      </c>
      <c r="AB1176" s="10">
        <v>3</v>
      </c>
      <c r="AC1176" s="10"/>
      <c r="AD1176" s="10"/>
      <c r="AE1176" s="10"/>
      <c r="AF1176" s="10"/>
      <c r="AG1176" s="10"/>
      <c r="AH1176" s="10"/>
      <c r="AI1176" s="10"/>
      <c r="AJ1176" s="10"/>
      <c r="AK1176" s="10"/>
      <c r="AL1176" s="10"/>
      <c r="AM1176" s="10"/>
      <c r="AN1176" s="10"/>
      <c r="AO1176" s="10"/>
      <c r="AP1176" s="10"/>
      <c r="AQ1176" s="10"/>
      <c r="AR1176" s="10"/>
      <c r="AS1176" s="10"/>
      <c r="AT1176" s="10"/>
      <c r="AU1176" s="10"/>
      <c r="AV1176" s="10"/>
      <c r="AW1176" s="10"/>
      <c r="AX1176" s="10"/>
      <c r="AY1176" s="10"/>
      <c r="AZ1176" s="10"/>
      <c r="BA1176" s="10"/>
      <c r="BB1176" s="10"/>
      <c r="BC1176" s="10"/>
      <c r="BD1176" s="10"/>
      <c r="BE1176" s="10"/>
      <c r="BF1176" s="10"/>
    </row>
    <row r="1177" spans="1:68" s="26" customFormat="1" x14ac:dyDescent="0.25">
      <c r="A1177" s="1" t="s">
        <v>64</v>
      </c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  <c r="AC1177" s="10"/>
      <c r="AD1177" s="10"/>
      <c r="AE1177" s="10"/>
      <c r="AF1177" s="10"/>
      <c r="AG1177" s="10"/>
      <c r="AH1177" s="10"/>
      <c r="AI1177" s="10"/>
      <c r="AJ1177" s="10"/>
      <c r="AK1177" s="10"/>
      <c r="AL1177" s="10"/>
      <c r="AM1177" s="10"/>
      <c r="AN1177" s="10"/>
      <c r="AO1177" s="10"/>
      <c r="AP1177" s="10"/>
      <c r="AQ1177" s="10"/>
      <c r="AR1177" s="10"/>
      <c r="AS1177" s="10"/>
      <c r="AT1177" s="10"/>
      <c r="AU1177" s="10"/>
      <c r="AV1177" s="10"/>
      <c r="AW1177" s="10"/>
      <c r="AX1177" s="10"/>
      <c r="AY1177" s="10"/>
      <c r="AZ1177" s="10"/>
      <c r="BA1177" s="10"/>
      <c r="BB1177" s="10"/>
      <c r="BC1177" s="10"/>
      <c r="BD1177" s="10"/>
      <c r="BE1177" s="10"/>
      <c r="BF1177" s="10"/>
    </row>
    <row r="1178" spans="1:68" s="26" customFormat="1" x14ac:dyDescent="0.25">
      <c r="A1178" s="1" t="s">
        <v>60</v>
      </c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  <c r="AC1178" s="10"/>
      <c r="AD1178" s="10"/>
      <c r="AE1178" s="10"/>
      <c r="AF1178" s="10"/>
      <c r="AG1178" s="10"/>
      <c r="AH1178" s="10"/>
      <c r="AI1178" s="10"/>
      <c r="AJ1178" s="10"/>
      <c r="AK1178" s="10"/>
      <c r="AL1178" s="10"/>
      <c r="AM1178" s="10"/>
      <c r="AN1178" s="10"/>
      <c r="AO1178" s="10"/>
      <c r="AP1178" s="10"/>
      <c r="AQ1178" s="10"/>
      <c r="AR1178" s="10"/>
      <c r="AS1178" s="10"/>
      <c r="AT1178" s="10"/>
      <c r="AU1178" s="10"/>
      <c r="AV1178" s="10"/>
      <c r="AW1178" s="10"/>
      <c r="AX1178" s="10"/>
      <c r="AY1178" s="10"/>
      <c r="AZ1178" s="10"/>
      <c r="BA1178" s="10"/>
      <c r="BB1178" s="10"/>
      <c r="BC1178" s="10"/>
      <c r="BD1178" s="10"/>
      <c r="BE1178" s="10"/>
      <c r="BF1178" s="10"/>
    </row>
    <row r="1179" spans="1:68" s="29" customFormat="1" x14ac:dyDescent="0.25">
      <c r="A1179" s="6" t="s">
        <v>68</v>
      </c>
      <c r="B1179" s="38"/>
      <c r="C1179" s="38"/>
      <c r="D1179" s="36"/>
      <c r="E1179" s="38"/>
      <c r="F1179" s="38"/>
      <c r="G1179" s="38"/>
      <c r="H1179" s="38"/>
      <c r="I1179" s="38"/>
      <c r="J1179" s="36"/>
      <c r="K1179" s="38"/>
      <c r="L1179" s="38"/>
      <c r="M1179" s="38"/>
      <c r="N1179" s="38"/>
      <c r="O1179" s="38"/>
      <c r="P1179" s="36"/>
      <c r="Q1179" s="38"/>
      <c r="R1179" s="38"/>
      <c r="S1179" s="36"/>
      <c r="T1179" s="38"/>
      <c r="U1179" s="38"/>
      <c r="V1179" s="38"/>
      <c r="W1179" s="36"/>
      <c r="X1179" s="38"/>
      <c r="Y1179" s="38"/>
      <c r="Z1179" s="38"/>
      <c r="AA1179" s="38">
        <f>SUM(AA1176:AA1178)</f>
        <v>3</v>
      </c>
      <c r="AB1179" s="38">
        <f>SUM(AB1176:AB1178)</f>
        <v>3</v>
      </c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68"/>
      <c r="BE1179" s="68"/>
      <c r="BF1179" s="68"/>
    </row>
    <row r="1180" spans="1:68" s="26" customFormat="1" ht="15" customHeight="1" x14ac:dyDescent="0.25">
      <c r="A1180" s="29" t="s">
        <v>72</v>
      </c>
      <c r="H1180" s="10"/>
      <c r="I1180" s="10"/>
      <c r="J1180" s="10"/>
      <c r="K1180" s="10"/>
      <c r="L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  <c r="AC1180" s="10"/>
      <c r="AD1180" s="10"/>
      <c r="AE1180" s="10"/>
      <c r="AF1180" s="10"/>
      <c r="AG1180" s="10"/>
      <c r="AH1180" s="10"/>
      <c r="AI1180" s="10"/>
      <c r="AJ1180" s="10"/>
      <c r="AK1180" s="10"/>
      <c r="AL1180" s="10"/>
      <c r="AM1180" s="10"/>
      <c r="AN1180" s="10"/>
      <c r="AO1180" s="10"/>
      <c r="AP1180" s="10"/>
      <c r="AQ1180" s="10"/>
      <c r="AR1180" s="10"/>
      <c r="AS1180" s="10"/>
      <c r="AT1180" s="10"/>
      <c r="AU1180" s="10"/>
      <c r="AV1180" s="10"/>
      <c r="AW1180" s="10"/>
      <c r="AX1180" s="10"/>
      <c r="AY1180" s="10"/>
      <c r="AZ1180" s="10"/>
      <c r="BA1180" s="10"/>
      <c r="BB1180" s="10"/>
      <c r="BC1180" s="10"/>
      <c r="BD1180" s="10"/>
      <c r="BE1180" s="10"/>
      <c r="BF1180" s="10"/>
    </row>
    <row r="1181" spans="1:68" s="26" customFormat="1" ht="15" customHeight="1" x14ac:dyDescent="0.25">
      <c r="A1181" s="1" t="s">
        <v>67</v>
      </c>
      <c r="B1181" s="29"/>
      <c r="C1181" s="29"/>
      <c r="D1181" s="29"/>
      <c r="E1181" s="29"/>
      <c r="F1181" s="29"/>
      <c r="G1181" s="29"/>
      <c r="H1181" s="29"/>
      <c r="I1181" s="29"/>
      <c r="J1181" s="29"/>
      <c r="K1181" s="29"/>
      <c r="L1181" s="29"/>
      <c r="M1181" s="29"/>
      <c r="N1181" s="29"/>
      <c r="O1181" s="29"/>
      <c r="P1181" s="29"/>
      <c r="Q1181" s="29"/>
      <c r="R1181" s="29"/>
      <c r="S1181" s="29"/>
      <c r="T1181" s="29"/>
      <c r="U1181" s="29"/>
      <c r="V1181" s="29"/>
      <c r="W1181" s="29"/>
      <c r="X1181" s="29"/>
      <c r="Y1181" s="29"/>
      <c r="Z1181" s="29"/>
      <c r="AA1181" s="29"/>
      <c r="AB1181" s="29"/>
      <c r="AC1181" s="29"/>
      <c r="AD1181" s="29"/>
      <c r="AE1181" s="29"/>
      <c r="AF1181" s="10"/>
      <c r="AG1181" s="10"/>
      <c r="AH1181" s="10"/>
      <c r="AI1181" s="10"/>
      <c r="AJ1181" s="10"/>
      <c r="AK1181" s="10"/>
      <c r="AL1181" s="10"/>
      <c r="AM1181" s="10"/>
      <c r="AN1181" s="10"/>
      <c r="AO1181" s="10"/>
      <c r="AP1181" s="10">
        <v>1</v>
      </c>
      <c r="AQ1181" s="10">
        <v>2</v>
      </c>
      <c r="AR1181" s="10">
        <v>2</v>
      </c>
      <c r="AS1181" s="10">
        <v>2</v>
      </c>
      <c r="AT1181" s="10">
        <v>2</v>
      </c>
      <c r="AU1181" s="10">
        <v>2</v>
      </c>
      <c r="AV1181" s="10">
        <v>2</v>
      </c>
      <c r="AW1181" s="10">
        <v>2</v>
      </c>
      <c r="AX1181" s="10">
        <v>2</v>
      </c>
      <c r="AY1181" s="10">
        <v>2</v>
      </c>
      <c r="AZ1181" s="10">
        <v>3</v>
      </c>
      <c r="BA1181" s="10">
        <v>2</v>
      </c>
      <c r="BB1181" s="10">
        <v>2</v>
      </c>
      <c r="BC1181" s="10">
        <v>2</v>
      </c>
      <c r="BD1181" s="10">
        <v>2</v>
      </c>
      <c r="BE1181" s="10">
        <v>2</v>
      </c>
      <c r="BF1181" s="10">
        <v>2</v>
      </c>
      <c r="BG1181" s="26">
        <v>2</v>
      </c>
      <c r="BH1181" s="26">
        <v>2</v>
      </c>
      <c r="BI1181" s="26">
        <v>2</v>
      </c>
      <c r="BJ1181" s="26">
        <v>2</v>
      </c>
      <c r="BK1181" s="26">
        <v>2</v>
      </c>
      <c r="BL1181" s="26">
        <v>2</v>
      </c>
      <c r="BM1181" s="26">
        <v>2</v>
      </c>
      <c r="BN1181" s="26">
        <v>2</v>
      </c>
      <c r="BO1181" s="26">
        <v>2</v>
      </c>
      <c r="BP1181" s="26">
        <v>2</v>
      </c>
    </row>
    <row r="1182" spans="1:68" s="26" customFormat="1" ht="15" customHeight="1" x14ac:dyDescent="0.25">
      <c r="A1182" s="1" t="s">
        <v>64</v>
      </c>
      <c r="B1182" s="29"/>
      <c r="C1182" s="29"/>
      <c r="D1182" s="29"/>
      <c r="E1182" s="29"/>
      <c r="F1182" s="29"/>
      <c r="G1182" s="29"/>
      <c r="H1182" s="29"/>
      <c r="I1182" s="29"/>
      <c r="J1182" s="29"/>
      <c r="K1182" s="29"/>
      <c r="L1182" s="29"/>
      <c r="M1182" s="29"/>
      <c r="N1182" s="29"/>
      <c r="O1182" s="29"/>
      <c r="P1182" s="29"/>
      <c r="Q1182" s="29"/>
      <c r="R1182" s="29"/>
      <c r="S1182" s="29"/>
      <c r="T1182" s="29"/>
      <c r="U1182" s="29"/>
      <c r="V1182" s="29"/>
      <c r="W1182" s="29"/>
      <c r="X1182" s="29"/>
      <c r="Y1182" s="29"/>
      <c r="Z1182" s="29"/>
      <c r="AA1182" s="29"/>
      <c r="AB1182" s="29"/>
      <c r="AC1182" s="29"/>
      <c r="AD1182" s="29"/>
      <c r="AE1182" s="29"/>
      <c r="AF1182" s="10"/>
      <c r="AG1182" s="10"/>
      <c r="AH1182" s="10"/>
      <c r="AI1182" s="10"/>
      <c r="AJ1182" s="10"/>
      <c r="AK1182" s="10"/>
      <c r="AL1182" s="10"/>
      <c r="AM1182" s="10"/>
      <c r="AN1182" s="10"/>
      <c r="AO1182" s="10"/>
      <c r="AP1182" s="10"/>
      <c r="AQ1182" s="10"/>
      <c r="AR1182" s="10"/>
      <c r="AS1182" s="10"/>
      <c r="AT1182" s="10"/>
      <c r="AU1182" s="10"/>
      <c r="AV1182" s="10"/>
      <c r="AW1182" s="10"/>
      <c r="AX1182" s="10"/>
      <c r="AY1182" s="10"/>
      <c r="AZ1182" s="10"/>
      <c r="BA1182" s="10"/>
      <c r="BB1182" s="10"/>
      <c r="BC1182" s="10"/>
      <c r="BD1182" s="10"/>
      <c r="BE1182" s="10"/>
      <c r="BF1182" s="10"/>
    </row>
    <row r="1183" spans="1:68" s="26" customFormat="1" ht="15" customHeight="1" x14ac:dyDescent="0.25">
      <c r="A1183" s="1" t="s">
        <v>60</v>
      </c>
      <c r="B1183" s="23"/>
      <c r="C1183" s="23"/>
      <c r="D1183" s="22"/>
      <c r="E1183" s="23"/>
      <c r="F1183" s="23"/>
      <c r="G1183" s="23"/>
      <c r="H1183" s="23"/>
      <c r="I1183" s="23"/>
      <c r="J1183" s="22"/>
      <c r="K1183" s="23"/>
      <c r="L1183" s="23"/>
      <c r="M1183" s="23"/>
      <c r="N1183" s="23"/>
      <c r="O1183" s="23"/>
      <c r="P1183" s="22"/>
      <c r="Q1183" s="23"/>
      <c r="R1183" s="23"/>
      <c r="S1183" s="22"/>
      <c r="T1183" s="23"/>
      <c r="U1183" s="23"/>
      <c r="V1183" s="23"/>
      <c r="W1183" s="22"/>
      <c r="X1183" s="23"/>
      <c r="Y1183" s="23"/>
      <c r="Z1183" s="23"/>
      <c r="AA1183" s="23"/>
      <c r="AB1183" s="23"/>
      <c r="AC1183" s="23"/>
      <c r="AD1183" s="23"/>
      <c r="AE1183" s="23"/>
      <c r="AF1183" s="23"/>
      <c r="AG1183" s="23"/>
      <c r="AH1183" s="23"/>
      <c r="AI1183" s="23"/>
      <c r="AJ1183" s="23"/>
      <c r="AK1183" s="23"/>
      <c r="AL1183" s="23"/>
      <c r="AM1183" s="23"/>
      <c r="AN1183" s="23"/>
      <c r="AO1183" s="23"/>
      <c r="AP1183" s="18">
        <f t="shared" ref="AP1183:BE1184" si="198">SUM(AP1180:AP1182)</f>
        <v>1</v>
      </c>
      <c r="AQ1183" s="18">
        <f t="shared" si="198"/>
        <v>2</v>
      </c>
      <c r="AR1183" s="18">
        <f t="shared" si="198"/>
        <v>2</v>
      </c>
      <c r="AS1183" s="18">
        <f t="shared" si="198"/>
        <v>2</v>
      </c>
      <c r="AT1183" s="18">
        <f t="shared" si="198"/>
        <v>2</v>
      </c>
      <c r="AU1183" s="18">
        <f t="shared" si="198"/>
        <v>2</v>
      </c>
      <c r="AV1183" s="18">
        <f t="shared" si="198"/>
        <v>2</v>
      </c>
      <c r="AW1183" s="18">
        <f t="shared" si="198"/>
        <v>2</v>
      </c>
      <c r="AX1183" s="18">
        <f t="shared" si="198"/>
        <v>2</v>
      </c>
      <c r="AY1183" s="18">
        <f t="shared" si="198"/>
        <v>2</v>
      </c>
      <c r="AZ1183" s="18">
        <f t="shared" si="198"/>
        <v>3</v>
      </c>
      <c r="BA1183" s="18">
        <f t="shared" si="198"/>
        <v>2</v>
      </c>
      <c r="BB1183" s="18">
        <f t="shared" si="198"/>
        <v>2</v>
      </c>
      <c r="BC1183" s="18">
        <f t="shared" si="198"/>
        <v>2</v>
      </c>
      <c r="BD1183" s="17"/>
      <c r="BE1183" s="17"/>
      <c r="BF1183" s="17"/>
      <c r="BG1183" s="17"/>
      <c r="BH1183" s="17"/>
      <c r="BI1183" s="17"/>
    </row>
    <row r="1184" spans="1:68" s="29" customFormat="1" ht="15" customHeight="1" x14ac:dyDescent="0.25">
      <c r="A1184" s="6" t="s">
        <v>68</v>
      </c>
      <c r="B1184" s="38"/>
      <c r="C1184" s="38"/>
      <c r="D1184" s="36"/>
      <c r="E1184" s="38"/>
      <c r="F1184" s="38"/>
      <c r="G1184" s="38"/>
      <c r="H1184" s="38"/>
      <c r="I1184" s="38"/>
      <c r="J1184" s="36"/>
      <c r="K1184" s="38"/>
      <c r="L1184" s="38"/>
      <c r="M1184" s="38"/>
      <c r="N1184" s="38"/>
      <c r="O1184" s="38"/>
      <c r="P1184" s="36"/>
      <c r="Q1184" s="38"/>
      <c r="R1184" s="38"/>
      <c r="S1184" s="36"/>
      <c r="T1184" s="38"/>
      <c r="U1184" s="38"/>
      <c r="V1184" s="38"/>
      <c r="W1184" s="36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>
        <f t="shared" si="198"/>
        <v>2</v>
      </c>
      <c r="AQ1184" s="38">
        <f t="shared" si="198"/>
        <v>4</v>
      </c>
      <c r="AR1184" s="38">
        <f t="shared" si="198"/>
        <v>4</v>
      </c>
      <c r="AS1184" s="38">
        <f t="shared" si="198"/>
        <v>4</v>
      </c>
      <c r="AT1184" s="38">
        <f t="shared" si="198"/>
        <v>4</v>
      </c>
      <c r="AU1184" s="38">
        <f t="shared" si="198"/>
        <v>4</v>
      </c>
      <c r="AV1184" s="38">
        <f t="shared" si="198"/>
        <v>4</v>
      </c>
      <c r="AW1184" s="38">
        <f t="shared" si="198"/>
        <v>4</v>
      </c>
      <c r="AX1184" s="38">
        <f t="shared" si="198"/>
        <v>4</v>
      </c>
      <c r="AY1184" s="38">
        <f t="shared" si="198"/>
        <v>4</v>
      </c>
      <c r="AZ1184" s="38">
        <f t="shared" si="198"/>
        <v>6</v>
      </c>
      <c r="BA1184" s="38">
        <f t="shared" si="198"/>
        <v>4</v>
      </c>
      <c r="BB1184" s="38">
        <f t="shared" si="198"/>
        <v>4</v>
      </c>
      <c r="BC1184" s="38">
        <f t="shared" si="198"/>
        <v>4</v>
      </c>
      <c r="BD1184" s="38">
        <f t="shared" si="198"/>
        <v>2</v>
      </c>
      <c r="BE1184" s="38">
        <f t="shared" si="198"/>
        <v>2</v>
      </c>
      <c r="BF1184" s="38">
        <f t="shared" ref="BF1184:BO1184" si="199">SUM(BF1181:BF1183)</f>
        <v>2</v>
      </c>
      <c r="BG1184" s="38">
        <f t="shared" si="199"/>
        <v>2</v>
      </c>
      <c r="BH1184" s="38">
        <f t="shared" si="199"/>
        <v>2</v>
      </c>
      <c r="BI1184" s="38">
        <f t="shared" si="199"/>
        <v>2</v>
      </c>
      <c r="BJ1184" s="38">
        <f t="shared" si="199"/>
        <v>2</v>
      </c>
      <c r="BK1184" s="38">
        <f t="shared" si="199"/>
        <v>2</v>
      </c>
      <c r="BL1184" s="38">
        <f t="shared" si="199"/>
        <v>2</v>
      </c>
      <c r="BM1184" s="38">
        <f t="shared" si="199"/>
        <v>2</v>
      </c>
      <c r="BN1184" s="38">
        <f t="shared" si="199"/>
        <v>2</v>
      </c>
      <c r="BO1184" s="38">
        <f t="shared" si="199"/>
        <v>2</v>
      </c>
      <c r="BP1184" s="38">
        <v>2</v>
      </c>
    </row>
    <row r="1185" spans="1:58" s="26" customFormat="1" ht="15" customHeight="1" x14ac:dyDescent="0.25">
      <c r="A1185" s="29" t="s">
        <v>227</v>
      </c>
      <c r="B1185" s="29"/>
      <c r="C1185" s="29"/>
      <c r="D1185" s="29"/>
      <c r="E1185" s="29"/>
      <c r="F1185" s="29"/>
      <c r="G1185" s="29"/>
      <c r="H1185" s="29"/>
      <c r="I1185" s="29"/>
      <c r="J1185" s="29"/>
      <c r="K1185" s="29"/>
      <c r="L1185" s="29"/>
      <c r="M1185" s="29"/>
      <c r="N1185" s="29"/>
      <c r="O1185" s="29"/>
      <c r="P1185" s="29"/>
      <c r="Q1185" s="29"/>
      <c r="R1185" s="29"/>
      <c r="S1185" s="29"/>
      <c r="T1185" s="29"/>
      <c r="U1185" s="29"/>
      <c r="V1185" s="29"/>
      <c r="W1185" s="29"/>
      <c r="X1185" s="29"/>
      <c r="Y1185" s="29"/>
      <c r="Z1185" s="29"/>
      <c r="AA1185" s="29"/>
      <c r="AB1185" s="29"/>
      <c r="AC1185" s="29"/>
      <c r="AD1185" s="29"/>
      <c r="AE1185" s="29"/>
      <c r="AF1185" s="10"/>
      <c r="AG1185" s="10"/>
      <c r="AH1185" s="10"/>
      <c r="AI1185" s="10"/>
      <c r="AJ1185" s="10"/>
      <c r="AK1185" s="10"/>
      <c r="AL1185" s="10"/>
      <c r="AM1185" s="10"/>
      <c r="AN1185" s="10"/>
      <c r="AO1185" s="10"/>
      <c r="AP1185" s="10"/>
      <c r="AQ1185" s="10"/>
      <c r="AR1185" s="10"/>
      <c r="AS1185" s="10"/>
      <c r="AT1185" s="10"/>
      <c r="AU1185" s="10"/>
      <c r="AV1185" s="10"/>
      <c r="AW1185" s="10"/>
      <c r="AX1185" s="10"/>
      <c r="AY1185" s="10"/>
      <c r="AZ1185" s="10"/>
      <c r="BA1185" s="10"/>
      <c r="BB1185" s="10"/>
      <c r="BC1185" s="10"/>
      <c r="BD1185" s="10"/>
      <c r="BE1185" s="10"/>
      <c r="BF1185" s="10"/>
    </row>
    <row r="1186" spans="1:58" s="26" customFormat="1" ht="15" customHeight="1" x14ac:dyDescent="0.25">
      <c r="A1186" s="1" t="s">
        <v>67</v>
      </c>
      <c r="H1186" s="10"/>
      <c r="I1186" s="10"/>
      <c r="J1186" s="10">
        <v>253</v>
      </c>
      <c r="K1186" s="10">
        <v>252</v>
      </c>
      <c r="L1186" s="10">
        <v>250</v>
      </c>
      <c r="M1186" s="10">
        <v>244</v>
      </c>
      <c r="N1186" s="10">
        <v>216</v>
      </c>
      <c r="O1186" s="10">
        <v>183</v>
      </c>
      <c r="P1186" s="10">
        <v>168</v>
      </c>
      <c r="Q1186" s="10">
        <v>155</v>
      </c>
      <c r="R1186" s="10">
        <v>118</v>
      </c>
      <c r="S1186" s="10">
        <v>103</v>
      </c>
      <c r="T1186" s="10">
        <v>93</v>
      </c>
      <c r="U1186" s="10">
        <v>84</v>
      </c>
      <c r="V1186" s="10">
        <v>52</v>
      </c>
      <c r="W1186" s="10">
        <v>22</v>
      </c>
      <c r="X1186" s="10">
        <v>11</v>
      </c>
      <c r="Y1186" s="10">
        <v>6</v>
      </c>
      <c r="Z1186" s="10"/>
      <c r="AA1186" s="10"/>
      <c r="AB1186" s="10"/>
      <c r="AC1186" s="10"/>
      <c r="AD1186" s="10"/>
      <c r="AE1186" s="10"/>
      <c r="AF1186" s="10"/>
      <c r="AG1186" s="10"/>
      <c r="AH1186" s="10"/>
      <c r="AI1186" s="10"/>
      <c r="AJ1186" s="10"/>
      <c r="AK1186" s="10"/>
      <c r="AL1186" s="10"/>
      <c r="AM1186" s="10"/>
      <c r="AN1186" s="10"/>
      <c r="AO1186" s="10"/>
      <c r="AP1186" s="10"/>
      <c r="AQ1186" s="10"/>
      <c r="AR1186" s="10"/>
      <c r="AS1186" s="10"/>
      <c r="AT1186" s="10"/>
      <c r="AU1186" s="10"/>
      <c r="AV1186" s="10"/>
      <c r="AW1186" s="10"/>
      <c r="AX1186" s="10"/>
      <c r="AY1186" s="10"/>
      <c r="AZ1186" s="10"/>
      <c r="BA1186" s="10"/>
      <c r="BB1186" s="10"/>
      <c r="BC1186" s="10"/>
      <c r="BD1186" s="10"/>
      <c r="BE1186" s="10"/>
      <c r="BF1186" s="10"/>
    </row>
    <row r="1187" spans="1:58" s="26" customFormat="1" ht="15" customHeight="1" x14ac:dyDescent="0.25">
      <c r="A1187" s="1" t="s">
        <v>64</v>
      </c>
      <c r="B1187" s="13"/>
      <c r="C1187" s="13"/>
      <c r="D1187" s="15"/>
      <c r="E1187" s="13"/>
      <c r="F1187" s="13"/>
      <c r="G1187" s="13"/>
      <c r="H1187" s="14"/>
      <c r="I1187" s="27"/>
      <c r="J1187" s="27"/>
      <c r="K1187" s="27"/>
      <c r="L1187" s="27"/>
      <c r="M1187" s="27"/>
      <c r="N1187" s="27">
        <v>2</v>
      </c>
      <c r="O1187" s="27"/>
      <c r="P1187" s="27"/>
      <c r="Q1187" s="27"/>
      <c r="R1187" s="27"/>
      <c r="S1187" s="27"/>
      <c r="T1187" s="15"/>
      <c r="U1187" s="15"/>
      <c r="V1187" s="15"/>
      <c r="W1187" s="15"/>
      <c r="X1187" s="15"/>
      <c r="Y1187" s="15"/>
      <c r="Z1187" s="15"/>
      <c r="AA1187" s="15"/>
      <c r="AB1187" s="15"/>
      <c r="AC1187" s="15"/>
      <c r="AD1187" s="15"/>
      <c r="AE1187" s="15"/>
      <c r="AF1187" s="14"/>
      <c r="AG1187" s="14"/>
      <c r="AH1187" s="14"/>
      <c r="AI1187" s="14"/>
      <c r="AJ1187" s="14"/>
      <c r="AK1187" s="14"/>
      <c r="AL1187" s="14"/>
      <c r="AM1187" s="14"/>
      <c r="AN1187" s="14"/>
      <c r="AO1187" s="14"/>
      <c r="AP1187" s="14"/>
      <c r="AQ1187" s="14"/>
      <c r="AR1187" s="14"/>
      <c r="AS1187" s="14"/>
      <c r="AT1187" s="14"/>
      <c r="AU1187" s="14"/>
      <c r="AV1187" s="14"/>
      <c r="AW1187" s="14"/>
      <c r="AX1187" s="14"/>
      <c r="AY1187" s="14"/>
      <c r="AZ1187" s="14"/>
      <c r="BA1187" s="14"/>
      <c r="BB1187" s="14"/>
      <c r="BC1187" s="14"/>
      <c r="BD1187" s="10"/>
      <c r="BE1187" s="10"/>
      <c r="BF1187" s="10"/>
    </row>
    <row r="1188" spans="1:58" s="26" customFormat="1" x14ac:dyDescent="0.25">
      <c r="A1188" s="1" t="s">
        <v>60</v>
      </c>
      <c r="B1188" s="18"/>
      <c r="C1188" s="18"/>
      <c r="D1188" s="17"/>
      <c r="E1188" s="18"/>
      <c r="F1188" s="18"/>
      <c r="G1188" s="17">
        <v>84</v>
      </c>
      <c r="H1188" s="18">
        <v>0</v>
      </c>
      <c r="I1188" s="17">
        <v>0</v>
      </c>
      <c r="J1188" s="17">
        <v>15</v>
      </c>
      <c r="K1188" s="17">
        <v>15</v>
      </c>
      <c r="L1188" s="17">
        <v>15</v>
      </c>
      <c r="M1188" s="17">
        <v>15</v>
      </c>
      <c r="N1188" s="17">
        <v>14</v>
      </c>
      <c r="O1188" s="17">
        <v>28</v>
      </c>
      <c r="P1188" s="17">
        <v>27</v>
      </c>
      <c r="Q1188" s="17">
        <v>30</v>
      </c>
      <c r="R1188" s="17">
        <v>23</v>
      </c>
      <c r="S1188" s="17">
        <v>20</v>
      </c>
      <c r="T1188" s="17">
        <v>17</v>
      </c>
      <c r="U1188" s="17">
        <v>14</v>
      </c>
      <c r="V1188" s="17">
        <v>7</v>
      </c>
      <c r="W1188" s="17">
        <v>3</v>
      </c>
      <c r="X1188" s="17">
        <v>3</v>
      </c>
      <c r="Y1188" s="17"/>
      <c r="Z1188" s="17"/>
      <c r="AA1188" s="17"/>
      <c r="AB1188" s="17"/>
      <c r="AC1188" s="17"/>
      <c r="AD1188" s="17"/>
      <c r="AE1188" s="17"/>
      <c r="AF1188" s="18"/>
      <c r="AG1188" s="18"/>
      <c r="AH1188" s="18"/>
      <c r="AI1188" s="18"/>
      <c r="AJ1188" s="18"/>
      <c r="AK1188" s="18"/>
      <c r="AL1188" s="18"/>
      <c r="AM1188" s="18"/>
      <c r="AN1188" s="18"/>
      <c r="AO1188" s="18"/>
      <c r="AP1188" s="18"/>
      <c r="AQ1188" s="18"/>
      <c r="AR1188" s="18"/>
      <c r="AS1188" s="18"/>
      <c r="AT1188" s="18"/>
      <c r="AU1188" s="18"/>
      <c r="AV1188" s="18"/>
      <c r="AW1188" s="18"/>
      <c r="AX1188" s="18"/>
      <c r="AY1188" s="18"/>
      <c r="AZ1188" s="18"/>
      <c r="BA1188" s="18"/>
      <c r="BB1188" s="18"/>
      <c r="BC1188" s="18"/>
      <c r="BD1188" s="10"/>
      <c r="BE1188" s="10"/>
      <c r="BF1188" s="10"/>
    </row>
    <row r="1189" spans="1:58" s="29" customFormat="1" x14ac:dyDescent="0.25">
      <c r="A1189" s="6" t="s">
        <v>68</v>
      </c>
      <c r="B1189" s="38"/>
      <c r="C1189" s="38"/>
      <c r="D1189" s="36"/>
      <c r="E1189" s="38"/>
      <c r="F1189" s="38"/>
      <c r="G1189" s="38">
        <f t="shared" ref="G1189:Y1189" si="200">SUM(G1186:G1188)</f>
        <v>84</v>
      </c>
      <c r="H1189" s="38">
        <f t="shared" si="200"/>
        <v>0</v>
      </c>
      <c r="I1189" s="38">
        <f t="shared" si="200"/>
        <v>0</v>
      </c>
      <c r="J1189" s="36">
        <f t="shared" si="200"/>
        <v>268</v>
      </c>
      <c r="K1189" s="38">
        <f t="shared" si="200"/>
        <v>267</v>
      </c>
      <c r="L1189" s="38">
        <f t="shared" si="200"/>
        <v>265</v>
      </c>
      <c r="M1189" s="38">
        <f t="shared" si="200"/>
        <v>259</v>
      </c>
      <c r="N1189" s="38">
        <f t="shared" si="200"/>
        <v>232</v>
      </c>
      <c r="O1189" s="38">
        <f t="shared" si="200"/>
        <v>211</v>
      </c>
      <c r="P1189" s="36">
        <f t="shared" si="200"/>
        <v>195</v>
      </c>
      <c r="Q1189" s="38">
        <f t="shared" si="200"/>
        <v>185</v>
      </c>
      <c r="R1189" s="38">
        <f t="shared" si="200"/>
        <v>141</v>
      </c>
      <c r="S1189" s="36">
        <f t="shared" si="200"/>
        <v>123</v>
      </c>
      <c r="T1189" s="38">
        <f t="shared" si="200"/>
        <v>110</v>
      </c>
      <c r="U1189" s="38">
        <f t="shared" si="200"/>
        <v>98</v>
      </c>
      <c r="V1189" s="38">
        <f t="shared" si="200"/>
        <v>59</v>
      </c>
      <c r="W1189" s="36">
        <f t="shared" si="200"/>
        <v>25</v>
      </c>
      <c r="X1189" s="38">
        <f t="shared" si="200"/>
        <v>14</v>
      </c>
      <c r="Y1189" s="38">
        <f t="shared" si="200"/>
        <v>6</v>
      </c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68"/>
      <c r="BE1189" s="68"/>
      <c r="BF1189" s="68"/>
    </row>
    <row r="1190" spans="1:58" s="26" customFormat="1" x14ac:dyDescent="0.25">
      <c r="A1190" s="29" t="s">
        <v>228</v>
      </c>
      <c r="B1190" s="18"/>
      <c r="C1190" s="18"/>
      <c r="D1190" s="17"/>
      <c r="E1190" s="18"/>
      <c r="F1190" s="18"/>
      <c r="G1190" s="17"/>
      <c r="H1190" s="18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8"/>
      <c r="AG1190" s="18"/>
      <c r="AH1190" s="18"/>
      <c r="AI1190" s="18"/>
      <c r="AJ1190" s="18"/>
      <c r="AK1190" s="18"/>
      <c r="AL1190" s="18"/>
      <c r="AM1190" s="18"/>
      <c r="AN1190" s="18"/>
      <c r="AO1190" s="18"/>
      <c r="AP1190" s="18"/>
      <c r="AQ1190" s="18"/>
      <c r="AR1190" s="18"/>
      <c r="AS1190" s="18"/>
      <c r="AT1190" s="18"/>
      <c r="AU1190" s="18"/>
      <c r="AV1190" s="18"/>
      <c r="AW1190" s="18"/>
      <c r="AX1190" s="18"/>
      <c r="AY1190" s="18"/>
      <c r="AZ1190" s="18"/>
      <c r="BA1190" s="18"/>
      <c r="BB1190" s="18"/>
      <c r="BC1190" s="18"/>
      <c r="BD1190" s="10"/>
      <c r="BE1190" s="10"/>
      <c r="BF1190" s="10"/>
    </row>
    <row r="1191" spans="1:58" s="26" customFormat="1" x14ac:dyDescent="0.25">
      <c r="A1191" s="1" t="s">
        <v>67</v>
      </c>
      <c r="H1191" s="10"/>
      <c r="I1191" s="10"/>
      <c r="J1191" s="10"/>
      <c r="K1191" s="10">
        <v>2</v>
      </c>
      <c r="L1191" s="10">
        <v>2</v>
      </c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  <c r="AC1191" s="10"/>
      <c r="AD1191" s="10"/>
      <c r="AE1191" s="10"/>
      <c r="AF1191" s="10"/>
      <c r="AG1191" s="10"/>
      <c r="AH1191" s="10"/>
      <c r="AI1191" s="10"/>
      <c r="AJ1191" s="10"/>
      <c r="AK1191" s="10"/>
      <c r="AL1191" s="10"/>
      <c r="AM1191" s="10"/>
      <c r="AN1191" s="10"/>
      <c r="AO1191" s="10"/>
      <c r="AP1191" s="10"/>
      <c r="AQ1191" s="10"/>
      <c r="AR1191" s="10"/>
      <c r="AS1191" s="10"/>
      <c r="AT1191" s="10"/>
      <c r="AU1191" s="10"/>
      <c r="AV1191" s="10"/>
      <c r="AW1191" s="10"/>
      <c r="AX1191" s="10"/>
      <c r="AY1191" s="10"/>
      <c r="AZ1191" s="10"/>
      <c r="BA1191" s="10"/>
      <c r="BB1191" s="10"/>
      <c r="BC1191" s="10"/>
      <c r="BD1191" s="10"/>
      <c r="BE1191" s="10"/>
      <c r="BF1191" s="10"/>
    </row>
    <row r="1192" spans="1:58" s="26" customFormat="1" x14ac:dyDescent="0.25">
      <c r="A1192" s="1" t="s">
        <v>64</v>
      </c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  <c r="AC1192" s="10"/>
      <c r="AD1192" s="10"/>
      <c r="AE1192" s="10"/>
      <c r="AF1192" s="10"/>
      <c r="AG1192" s="10"/>
      <c r="AH1192" s="10"/>
      <c r="AI1192" s="10"/>
      <c r="AJ1192" s="10"/>
      <c r="AK1192" s="10"/>
      <c r="AL1192" s="10"/>
      <c r="AM1192" s="10"/>
      <c r="AN1192" s="10"/>
      <c r="AO1192" s="10"/>
      <c r="AP1192" s="10"/>
      <c r="AQ1192" s="10"/>
      <c r="AR1192" s="10"/>
      <c r="AS1192" s="10"/>
      <c r="AT1192" s="10"/>
      <c r="AU1192" s="10"/>
      <c r="AV1192" s="10"/>
      <c r="AW1192" s="10"/>
      <c r="AX1192" s="10"/>
      <c r="AY1192" s="10"/>
      <c r="AZ1192" s="10"/>
      <c r="BA1192" s="10"/>
      <c r="BB1192" s="10"/>
      <c r="BC1192" s="10"/>
      <c r="BD1192" s="10"/>
      <c r="BE1192" s="10"/>
      <c r="BF1192" s="10"/>
    </row>
    <row r="1193" spans="1:58" s="26" customFormat="1" x14ac:dyDescent="0.25">
      <c r="A1193" s="1" t="s">
        <v>60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  <c r="AC1193" s="10"/>
      <c r="AD1193" s="10"/>
      <c r="AE1193" s="10"/>
      <c r="AF1193" s="10"/>
      <c r="AG1193" s="10"/>
      <c r="AH1193" s="10"/>
      <c r="AI1193" s="10"/>
      <c r="AJ1193" s="10"/>
      <c r="AK1193" s="10"/>
      <c r="AL1193" s="10"/>
      <c r="AM1193" s="10"/>
      <c r="AN1193" s="10"/>
      <c r="AO1193" s="10"/>
      <c r="AP1193" s="10"/>
      <c r="AQ1193" s="10"/>
      <c r="AR1193" s="10"/>
      <c r="AS1193" s="10"/>
      <c r="AT1193" s="10"/>
      <c r="AU1193" s="10"/>
      <c r="AV1193" s="10"/>
      <c r="AW1193" s="10"/>
      <c r="AX1193" s="10"/>
      <c r="AY1193" s="10"/>
      <c r="AZ1193" s="10"/>
      <c r="BA1193" s="10"/>
      <c r="BB1193" s="10"/>
      <c r="BC1193" s="10"/>
      <c r="BD1193" s="10"/>
      <c r="BE1193" s="10"/>
      <c r="BF1193" s="10"/>
    </row>
    <row r="1194" spans="1:58" s="29" customFormat="1" x14ac:dyDescent="0.25">
      <c r="A1194" s="6" t="s">
        <v>68</v>
      </c>
      <c r="B1194" s="38"/>
      <c r="C1194" s="38"/>
      <c r="D1194" s="36"/>
      <c r="E1194" s="38"/>
      <c r="F1194" s="38"/>
      <c r="G1194" s="38"/>
      <c r="H1194" s="38"/>
      <c r="I1194" s="38"/>
      <c r="J1194" s="36"/>
      <c r="K1194" s="38">
        <f>SUM(K1191:K1193)</f>
        <v>2</v>
      </c>
      <c r="L1194" s="38">
        <f>SUM(L1191:L1193)</f>
        <v>2</v>
      </c>
      <c r="M1194" s="38"/>
      <c r="N1194" s="38"/>
      <c r="O1194" s="38"/>
      <c r="P1194" s="36"/>
      <c r="Q1194" s="38"/>
      <c r="R1194" s="38"/>
      <c r="S1194" s="36"/>
      <c r="T1194" s="38"/>
      <c r="U1194" s="38"/>
      <c r="V1194" s="38"/>
      <c r="W1194" s="36"/>
      <c r="X1194" s="38"/>
      <c r="Y1194" s="38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68"/>
      <c r="BE1194" s="68"/>
      <c r="BF1194" s="68"/>
    </row>
    <row r="1195" spans="1:58" s="26" customFormat="1" x14ac:dyDescent="0.25">
      <c r="A1195" s="29" t="s">
        <v>229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/>
      <c r="AC1195" s="10"/>
      <c r="AD1195" s="10"/>
      <c r="AE1195" s="10"/>
      <c r="AF1195" s="10"/>
      <c r="AG1195" s="10"/>
      <c r="AH1195" s="10"/>
      <c r="AI1195" s="10"/>
      <c r="AJ1195" s="10"/>
      <c r="AK1195" s="10"/>
      <c r="AL1195" s="10"/>
      <c r="AM1195" s="10"/>
      <c r="AN1195" s="10"/>
      <c r="AO1195" s="10"/>
      <c r="AP1195" s="10"/>
      <c r="AQ1195" s="10"/>
      <c r="AR1195" s="10"/>
      <c r="AS1195" s="10"/>
      <c r="AT1195" s="10"/>
      <c r="AU1195" s="10"/>
      <c r="AV1195" s="10"/>
      <c r="AW1195" s="10"/>
      <c r="AX1195" s="10"/>
      <c r="AY1195" s="10"/>
      <c r="AZ1195" s="10"/>
      <c r="BA1195" s="10"/>
      <c r="BB1195" s="10"/>
      <c r="BC1195" s="10"/>
      <c r="BD1195" s="10"/>
      <c r="BE1195" s="10"/>
      <c r="BF1195" s="10"/>
    </row>
    <row r="1196" spans="1:58" s="26" customFormat="1" x14ac:dyDescent="0.25">
      <c r="A1196" s="1" t="s">
        <v>67</v>
      </c>
      <c r="H1196" s="10"/>
      <c r="I1196" s="10"/>
      <c r="J1196" s="10">
        <v>29</v>
      </c>
      <c r="K1196" s="10">
        <v>29</v>
      </c>
      <c r="L1196" s="10">
        <v>30</v>
      </c>
      <c r="M1196" s="10">
        <v>28</v>
      </c>
      <c r="N1196" s="26">
        <v>27</v>
      </c>
      <c r="O1196" s="10">
        <v>25</v>
      </c>
      <c r="P1196" s="10">
        <v>26</v>
      </c>
      <c r="Q1196" s="10">
        <v>23</v>
      </c>
      <c r="R1196" s="10">
        <v>18</v>
      </c>
      <c r="S1196" s="10">
        <v>16</v>
      </c>
      <c r="T1196" s="10">
        <v>16</v>
      </c>
      <c r="U1196" s="10"/>
      <c r="V1196" s="10">
        <v>14</v>
      </c>
      <c r="W1196" s="10">
        <v>6</v>
      </c>
      <c r="X1196" s="10">
        <v>4</v>
      </c>
      <c r="Y1196" s="10"/>
      <c r="Z1196" s="10"/>
      <c r="AA1196" s="10"/>
      <c r="AB1196" s="10"/>
      <c r="AC1196" s="10"/>
      <c r="AD1196" s="10"/>
      <c r="AE1196" s="10"/>
      <c r="AF1196" s="10"/>
      <c r="AG1196" s="10"/>
      <c r="AH1196" s="10"/>
      <c r="AI1196" s="10"/>
      <c r="AJ1196" s="10"/>
      <c r="AK1196" s="10"/>
      <c r="AL1196" s="10"/>
      <c r="AM1196" s="10"/>
      <c r="AN1196" s="10"/>
      <c r="AO1196" s="10"/>
      <c r="AP1196" s="10"/>
      <c r="AQ1196" s="10"/>
      <c r="AR1196" s="10"/>
      <c r="AS1196" s="10"/>
      <c r="AT1196" s="10"/>
      <c r="AU1196" s="10"/>
      <c r="AV1196" s="10"/>
      <c r="AW1196" s="10"/>
      <c r="AX1196" s="10"/>
      <c r="AY1196" s="10"/>
      <c r="AZ1196" s="10"/>
      <c r="BA1196" s="10"/>
      <c r="BB1196" s="10"/>
      <c r="BC1196" s="10"/>
      <c r="BD1196" s="10"/>
      <c r="BE1196" s="10"/>
      <c r="BF1196" s="10"/>
    </row>
    <row r="1197" spans="1:58" x14ac:dyDescent="0.25">
      <c r="A1197" s="1" t="s">
        <v>64</v>
      </c>
    </row>
    <row r="1198" spans="1:58" s="26" customFormat="1" x14ac:dyDescent="0.25">
      <c r="A1198" s="1" t="s">
        <v>60</v>
      </c>
      <c r="B1198" s="19"/>
      <c r="C1198" s="19"/>
      <c r="D1198" s="28"/>
      <c r="E1198" s="19"/>
      <c r="F1198" s="19"/>
      <c r="G1198" s="19"/>
      <c r="H1198" s="18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>
        <v>2</v>
      </c>
      <c r="S1198" s="17">
        <v>3</v>
      </c>
      <c r="T1198" s="17">
        <v>3</v>
      </c>
      <c r="U1198" s="17">
        <v>3</v>
      </c>
      <c r="V1198" s="17">
        <v>6</v>
      </c>
      <c r="W1198" s="17">
        <v>5</v>
      </c>
      <c r="X1198" s="17"/>
      <c r="Y1198" s="17">
        <v>1</v>
      </c>
      <c r="Z1198" s="17"/>
      <c r="AA1198" s="17"/>
      <c r="AB1198" s="17"/>
      <c r="AC1198" s="17"/>
      <c r="AD1198" s="17"/>
      <c r="AE1198" s="17"/>
      <c r="AF1198" s="18"/>
      <c r="AG1198" s="18"/>
      <c r="AH1198" s="18"/>
      <c r="AI1198" s="18"/>
      <c r="AJ1198" s="18"/>
      <c r="AK1198" s="18"/>
      <c r="AL1198" s="18"/>
      <c r="AM1198" s="18"/>
      <c r="AN1198" s="18"/>
      <c r="AO1198" s="18"/>
      <c r="AP1198" s="18"/>
      <c r="AQ1198" s="18"/>
      <c r="AR1198" s="18"/>
      <c r="AS1198" s="18"/>
      <c r="AT1198" s="18"/>
      <c r="AU1198" s="18"/>
      <c r="AV1198" s="18"/>
      <c r="AW1198" s="18"/>
      <c r="AX1198" s="18"/>
      <c r="AY1198" s="18"/>
      <c r="AZ1198" s="18"/>
      <c r="BA1198" s="18"/>
      <c r="BB1198" s="18"/>
      <c r="BC1198" s="18"/>
      <c r="BD1198" s="10"/>
      <c r="BE1198" s="10"/>
      <c r="BF1198" s="10"/>
    </row>
    <row r="1199" spans="1:58" s="29" customFormat="1" x14ac:dyDescent="0.25">
      <c r="A1199" s="6" t="s">
        <v>68</v>
      </c>
      <c r="B1199" s="38"/>
      <c r="C1199" s="38"/>
      <c r="D1199" s="36"/>
      <c r="E1199" s="38"/>
      <c r="F1199" s="38"/>
      <c r="G1199" s="38"/>
      <c r="H1199" s="38"/>
      <c r="I1199" s="38"/>
      <c r="J1199" s="36">
        <f t="shared" ref="J1199:Y1199" si="201">SUM(J1196:J1198)</f>
        <v>29</v>
      </c>
      <c r="K1199" s="38">
        <f t="shared" si="201"/>
        <v>29</v>
      </c>
      <c r="L1199" s="38">
        <f t="shared" si="201"/>
        <v>30</v>
      </c>
      <c r="M1199" s="38">
        <f t="shared" si="201"/>
        <v>28</v>
      </c>
      <c r="N1199" s="38">
        <f t="shared" si="201"/>
        <v>27</v>
      </c>
      <c r="O1199" s="38">
        <f t="shared" si="201"/>
        <v>25</v>
      </c>
      <c r="P1199" s="36">
        <f t="shared" si="201"/>
        <v>26</v>
      </c>
      <c r="Q1199" s="38">
        <f t="shared" si="201"/>
        <v>23</v>
      </c>
      <c r="R1199" s="38">
        <f t="shared" si="201"/>
        <v>20</v>
      </c>
      <c r="S1199" s="36">
        <f t="shared" si="201"/>
        <v>19</v>
      </c>
      <c r="T1199" s="38">
        <f t="shared" si="201"/>
        <v>19</v>
      </c>
      <c r="U1199" s="38">
        <f t="shared" si="201"/>
        <v>3</v>
      </c>
      <c r="V1199" s="38">
        <f t="shared" si="201"/>
        <v>20</v>
      </c>
      <c r="W1199" s="36">
        <f t="shared" si="201"/>
        <v>11</v>
      </c>
      <c r="X1199" s="38">
        <f t="shared" si="201"/>
        <v>4</v>
      </c>
      <c r="Y1199" s="38">
        <f t="shared" si="201"/>
        <v>1</v>
      </c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68"/>
      <c r="BE1199" s="68"/>
      <c r="BF1199" s="68"/>
    </row>
    <row r="1200" spans="1:58" s="26" customFormat="1" x14ac:dyDescent="0.25">
      <c r="A1200" s="29" t="s">
        <v>232</v>
      </c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  <c r="AC1200" s="10"/>
      <c r="AD1200" s="10"/>
      <c r="AE1200" s="10"/>
      <c r="AF1200" s="10"/>
      <c r="AG1200" s="10"/>
      <c r="AH1200" s="10"/>
      <c r="AI1200" s="10"/>
      <c r="AJ1200" s="10"/>
      <c r="AK1200" s="10"/>
      <c r="AL1200" s="10"/>
      <c r="AM1200" s="10"/>
      <c r="AN1200" s="10"/>
      <c r="AO1200" s="10"/>
      <c r="AP1200" s="10"/>
      <c r="AQ1200" s="10"/>
      <c r="AR1200" s="10"/>
      <c r="AS1200" s="10"/>
      <c r="AT1200" s="10"/>
      <c r="AU1200" s="10"/>
      <c r="AV1200" s="10"/>
      <c r="AW1200" s="10"/>
      <c r="AX1200" s="10"/>
      <c r="AY1200" s="10"/>
      <c r="AZ1200" s="10"/>
      <c r="BA1200" s="10"/>
      <c r="BB1200" s="10"/>
      <c r="BC1200" s="10"/>
      <c r="BD1200" s="10"/>
      <c r="BE1200" s="10"/>
      <c r="BF1200" s="10"/>
    </row>
    <row r="1201" spans="1:58" s="26" customFormat="1" ht="15" customHeight="1" x14ac:dyDescent="0.25">
      <c r="A1201" s="1" t="s">
        <v>67</v>
      </c>
      <c r="H1201" s="10"/>
      <c r="I1201" s="10"/>
      <c r="J1201" s="10"/>
      <c r="K1201" s="10"/>
      <c r="L1201" s="10"/>
      <c r="M1201" s="10"/>
      <c r="N1201" s="26">
        <v>1</v>
      </c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  <c r="AC1201" s="10"/>
      <c r="AD1201" s="10"/>
      <c r="AE1201" s="10"/>
      <c r="AF1201" s="10"/>
      <c r="AG1201" s="10"/>
      <c r="AH1201" s="10"/>
      <c r="AI1201" s="10"/>
      <c r="AJ1201" s="10"/>
      <c r="AK1201" s="10"/>
      <c r="AL1201" s="10"/>
      <c r="AM1201" s="10"/>
      <c r="AN1201" s="10"/>
      <c r="AO1201" s="10"/>
      <c r="AP1201" s="10"/>
      <c r="AQ1201" s="10"/>
      <c r="AR1201" s="10"/>
      <c r="AS1201" s="10"/>
      <c r="AT1201" s="10"/>
      <c r="AU1201" s="10"/>
      <c r="AV1201" s="10"/>
      <c r="AW1201" s="10"/>
      <c r="AX1201" s="10"/>
      <c r="AY1201" s="10"/>
      <c r="AZ1201" s="10"/>
      <c r="BA1201" s="10"/>
      <c r="BB1201" s="10"/>
      <c r="BC1201" s="10"/>
      <c r="BD1201" s="10"/>
      <c r="BE1201" s="10"/>
      <c r="BF1201" s="10"/>
    </row>
    <row r="1202" spans="1:58" s="26" customFormat="1" ht="15" customHeight="1" x14ac:dyDescent="0.25">
      <c r="A1202" s="1" t="s">
        <v>64</v>
      </c>
      <c r="H1202" s="10"/>
      <c r="I1202" s="10"/>
      <c r="J1202" s="10"/>
      <c r="K1202" s="10"/>
      <c r="L1202" s="10"/>
      <c r="M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  <c r="AC1202" s="10"/>
      <c r="AD1202" s="10"/>
      <c r="AE1202" s="10"/>
      <c r="AF1202" s="10"/>
      <c r="AG1202" s="10"/>
      <c r="AH1202" s="10"/>
      <c r="AI1202" s="10"/>
      <c r="AJ1202" s="10"/>
      <c r="AK1202" s="10"/>
      <c r="AL1202" s="10"/>
      <c r="AM1202" s="10"/>
      <c r="AN1202" s="10"/>
      <c r="AO1202" s="10"/>
      <c r="AP1202" s="10"/>
      <c r="AQ1202" s="10"/>
      <c r="AR1202" s="10"/>
      <c r="AS1202" s="10"/>
      <c r="AT1202" s="10"/>
      <c r="AU1202" s="10"/>
      <c r="AV1202" s="10"/>
      <c r="AW1202" s="10"/>
      <c r="AX1202" s="10"/>
      <c r="AY1202" s="10"/>
      <c r="AZ1202" s="10"/>
      <c r="BA1202" s="10"/>
      <c r="BB1202" s="10"/>
      <c r="BC1202" s="10"/>
      <c r="BD1202" s="10"/>
      <c r="BE1202" s="10"/>
      <c r="BF1202" s="10"/>
    </row>
    <row r="1203" spans="1:58" s="26" customFormat="1" ht="15" customHeight="1" x14ac:dyDescent="0.25">
      <c r="A1203" s="1" t="s">
        <v>60</v>
      </c>
      <c r="H1203" s="10"/>
      <c r="I1203" s="10"/>
      <c r="J1203" s="10"/>
      <c r="K1203" s="10"/>
      <c r="L1203" s="10"/>
      <c r="M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/>
      <c r="AC1203" s="10"/>
      <c r="AD1203" s="10"/>
      <c r="AE1203" s="10"/>
      <c r="AF1203" s="10"/>
      <c r="AG1203" s="10"/>
      <c r="AH1203" s="10"/>
      <c r="AI1203" s="10"/>
      <c r="AJ1203" s="10"/>
      <c r="AK1203" s="10"/>
      <c r="AL1203" s="10"/>
      <c r="AM1203" s="10"/>
      <c r="AN1203" s="10"/>
      <c r="AO1203" s="10"/>
      <c r="AP1203" s="10"/>
      <c r="AQ1203" s="10"/>
      <c r="AR1203" s="10"/>
      <c r="AS1203" s="10"/>
      <c r="AT1203" s="10"/>
      <c r="AU1203" s="10"/>
      <c r="AV1203" s="10"/>
      <c r="AW1203" s="10"/>
      <c r="AX1203" s="10"/>
      <c r="AY1203" s="10"/>
      <c r="AZ1203" s="10"/>
      <c r="BA1203" s="10"/>
      <c r="BB1203" s="10"/>
      <c r="BC1203" s="10"/>
      <c r="BD1203" s="10"/>
      <c r="BE1203" s="10"/>
      <c r="BF1203" s="10"/>
    </row>
    <row r="1204" spans="1:58" s="29" customFormat="1" ht="15" customHeight="1" x14ac:dyDescent="0.25">
      <c r="A1204" s="6" t="s">
        <v>68</v>
      </c>
      <c r="B1204" s="38"/>
      <c r="C1204" s="38"/>
      <c r="D1204" s="36"/>
      <c r="E1204" s="38"/>
      <c r="F1204" s="38"/>
      <c r="G1204" s="38"/>
      <c r="H1204" s="38"/>
      <c r="I1204" s="38"/>
      <c r="J1204" s="36"/>
      <c r="K1204" s="38"/>
      <c r="L1204" s="38"/>
      <c r="M1204" s="38"/>
      <c r="N1204" s="38">
        <f>SUM(N1201:N1203)</f>
        <v>1</v>
      </c>
      <c r="O1204" s="38"/>
      <c r="P1204" s="36"/>
      <c r="Q1204" s="38"/>
      <c r="R1204" s="38"/>
      <c r="S1204" s="36"/>
      <c r="T1204" s="38"/>
      <c r="U1204" s="38"/>
      <c r="V1204" s="38"/>
      <c r="W1204" s="36"/>
      <c r="X1204" s="38"/>
      <c r="Y1204" s="38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68"/>
      <c r="BE1204" s="68"/>
      <c r="BF1204" s="68"/>
    </row>
    <row r="1205" spans="1:58" s="26" customFormat="1" x14ac:dyDescent="0.25">
      <c r="A1205" s="29" t="s">
        <v>219</v>
      </c>
      <c r="B1205" s="18"/>
      <c r="C1205" s="18"/>
      <c r="D1205" s="17"/>
      <c r="E1205" s="18"/>
      <c r="F1205" s="17"/>
      <c r="G1205" s="17"/>
      <c r="H1205" s="18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8"/>
      <c r="AG1205" s="18"/>
      <c r="AH1205" s="18"/>
      <c r="AI1205" s="18"/>
      <c r="AJ1205" s="18"/>
      <c r="AK1205" s="18"/>
      <c r="AL1205" s="18"/>
      <c r="AM1205" s="18"/>
      <c r="AN1205" s="18"/>
      <c r="AO1205" s="18"/>
      <c r="AP1205" s="18"/>
      <c r="AQ1205" s="18"/>
      <c r="AR1205" s="18"/>
      <c r="AS1205" s="18"/>
      <c r="AT1205" s="18"/>
      <c r="AU1205" s="18"/>
      <c r="AV1205" s="18"/>
      <c r="AW1205" s="18"/>
      <c r="AX1205" s="18"/>
      <c r="AY1205" s="18"/>
      <c r="AZ1205" s="18"/>
      <c r="BA1205" s="18"/>
      <c r="BB1205" s="18"/>
      <c r="BC1205" s="18"/>
      <c r="BD1205" s="10"/>
      <c r="BE1205" s="10"/>
      <c r="BF1205" s="10"/>
    </row>
    <row r="1206" spans="1:58" s="26" customFormat="1" x14ac:dyDescent="0.25">
      <c r="A1206" s="1" t="s">
        <v>67</v>
      </c>
      <c r="H1206" s="10"/>
      <c r="I1206" s="10"/>
      <c r="J1206" s="26">
        <v>2</v>
      </c>
      <c r="K1206" s="26">
        <v>2</v>
      </c>
      <c r="L1206" s="10">
        <v>2</v>
      </c>
      <c r="M1206" s="10">
        <v>2</v>
      </c>
      <c r="N1206" s="10">
        <v>2</v>
      </c>
      <c r="O1206" s="10">
        <v>2</v>
      </c>
      <c r="P1206" s="10">
        <v>2</v>
      </c>
      <c r="Q1206" s="10">
        <v>2</v>
      </c>
      <c r="R1206" s="10">
        <v>0</v>
      </c>
      <c r="S1206" s="10">
        <v>1</v>
      </c>
      <c r="T1206" s="10"/>
      <c r="U1206" s="10"/>
      <c r="V1206" s="10"/>
      <c r="W1206" s="10"/>
      <c r="X1206" s="10"/>
      <c r="Y1206" s="10"/>
      <c r="Z1206" s="10"/>
      <c r="AA1206" s="10"/>
      <c r="AB1206" s="10"/>
      <c r="AC1206" s="10"/>
      <c r="AD1206" s="10"/>
      <c r="AE1206" s="10"/>
      <c r="AF1206" s="10"/>
      <c r="AG1206" s="10"/>
      <c r="AH1206" s="10"/>
      <c r="AI1206" s="10"/>
      <c r="AJ1206" s="10"/>
      <c r="AK1206" s="10"/>
      <c r="AL1206" s="10"/>
      <c r="AM1206" s="10"/>
      <c r="AN1206" s="10"/>
      <c r="AO1206" s="10"/>
      <c r="AP1206" s="10"/>
      <c r="AQ1206" s="10"/>
      <c r="AR1206" s="10"/>
      <c r="AS1206" s="10"/>
      <c r="AT1206" s="10"/>
      <c r="AU1206" s="10"/>
      <c r="AV1206" s="10"/>
      <c r="AW1206" s="10"/>
      <c r="AX1206" s="10"/>
      <c r="AY1206" s="10"/>
      <c r="AZ1206" s="10"/>
      <c r="BA1206" s="10"/>
      <c r="BB1206" s="10"/>
      <c r="BC1206" s="10"/>
      <c r="BD1206" s="10"/>
      <c r="BE1206" s="10"/>
      <c r="BF1206" s="10"/>
    </row>
    <row r="1207" spans="1:58" s="26" customFormat="1" x14ac:dyDescent="0.25">
      <c r="A1207" s="1" t="s">
        <v>64</v>
      </c>
      <c r="H1207" s="10"/>
      <c r="I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  <c r="AC1207" s="10"/>
      <c r="AD1207" s="10"/>
      <c r="AE1207" s="10"/>
      <c r="AF1207" s="10"/>
      <c r="AG1207" s="10"/>
      <c r="AH1207" s="10"/>
      <c r="AI1207" s="10"/>
      <c r="AJ1207" s="10"/>
      <c r="AK1207" s="10"/>
      <c r="AL1207" s="10"/>
      <c r="AM1207" s="10"/>
      <c r="AN1207" s="10"/>
      <c r="AO1207" s="10"/>
      <c r="AP1207" s="10"/>
      <c r="AQ1207" s="10"/>
      <c r="AR1207" s="10"/>
      <c r="AS1207" s="10"/>
      <c r="AT1207" s="10"/>
      <c r="AU1207" s="10"/>
      <c r="AV1207" s="10"/>
      <c r="AW1207" s="10"/>
      <c r="AX1207" s="10"/>
      <c r="AY1207" s="10"/>
      <c r="AZ1207" s="10"/>
      <c r="BA1207" s="10"/>
      <c r="BB1207" s="10"/>
      <c r="BC1207" s="10"/>
      <c r="BD1207" s="10"/>
      <c r="BE1207" s="10"/>
      <c r="BF1207" s="10"/>
    </row>
    <row r="1208" spans="1:58" s="26" customFormat="1" x14ac:dyDescent="0.25">
      <c r="A1208" s="1" t="s">
        <v>60</v>
      </c>
      <c r="H1208" s="10"/>
      <c r="I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  <c r="AC1208" s="10"/>
      <c r="AD1208" s="10"/>
      <c r="AE1208" s="10"/>
      <c r="AF1208" s="10"/>
      <c r="AG1208" s="10"/>
      <c r="AH1208" s="10"/>
      <c r="AI1208" s="10"/>
      <c r="AJ1208" s="10"/>
      <c r="AK1208" s="10"/>
      <c r="AL1208" s="10"/>
      <c r="AM1208" s="10"/>
      <c r="AN1208" s="10"/>
      <c r="AO1208" s="10"/>
      <c r="AP1208" s="10"/>
      <c r="AQ1208" s="10"/>
      <c r="AR1208" s="10"/>
      <c r="AS1208" s="10"/>
      <c r="AT1208" s="10"/>
      <c r="AU1208" s="10"/>
      <c r="AV1208" s="10"/>
      <c r="AW1208" s="10"/>
      <c r="AX1208" s="10"/>
      <c r="AY1208" s="10"/>
      <c r="AZ1208" s="10"/>
      <c r="BA1208" s="10"/>
      <c r="BB1208" s="10"/>
      <c r="BC1208" s="10"/>
      <c r="BD1208" s="10"/>
      <c r="BE1208" s="10"/>
      <c r="BF1208" s="10"/>
    </row>
    <row r="1209" spans="1:58" s="29" customFormat="1" x14ac:dyDescent="0.25">
      <c r="A1209" s="6" t="s">
        <v>68</v>
      </c>
      <c r="B1209" s="38"/>
      <c r="C1209" s="38"/>
      <c r="D1209" s="36"/>
      <c r="E1209" s="38"/>
      <c r="F1209" s="38"/>
      <c r="G1209" s="38"/>
      <c r="H1209" s="38"/>
      <c r="I1209" s="38"/>
      <c r="J1209" s="36">
        <f t="shared" ref="J1209:S1209" si="202">SUM(J1206:J1208)</f>
        <v>2</v>
      </c>
      <c r="K1209" s="38">
        <f t="shared" si="202"/>
        <v>2</v>
      </c>
      <c r="L1209" s="38">
        <f t="shared" si="202"/>
        <v>2</v>
      </c>
      <c r="M1209" s="38">
        <f t="shared" si="202"/>
        <v>2</v>
      </c>
      <c r="N1209" s="38">
        <f t="shared" si="202"/>
        <v>2</v>
      </c>
      <c r="O1209" s="38">
        <f t="shared" si="202"/>
        <v>2</v>
      </c>
      <c r="P1209" s="36">
        <f t="shared" si="202"/>
        <v>2</v>
      </c>
      <c r="Q1209" s="38">
        <f t="shared" si="202"/>
        <v>2</v>
      </c>
      <c r="R1209" s="38">
        <f t="shared" si="202"/>
        <v>0</v>
      </c>
      <c r="S1209" s="36">
        <f t="shared" si="202"/>
        <v>1</v>
      </c>
      <c r="T1209" s="38"/>
      <c r="U1209" s="38"/>
      <c r="V1209" s="38"/>
      <c r="W1209" s="36"/>
      <c r="X1209" s="38"/>
      <c r="Y1209" s="38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68"/>
      <c r="BE1209" s="68"/>
      <c r="BF1209" s="68"/>
    </row>
    <row r="1210" spans="1:58" s="26" customFormat="1" x14ac:dyDescent="0.25">
      <c r="A1210" s="29" t="s">
        <v>220</v>
      </c>
      <c r="H1210" s="10"/>
      <c r="I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  <c r="AP1210" s="10"/>
      <c r="AQ1210" s="10"/>
      <c r="AR1210" s="10"/>
      <c r="AS1210" s="10"/>
      <c r="AT1210" s="10"/>
      <c r="AU1210" s="10"/>
      <c r="AV1210" s="10"/>
      <c r="AW1210" s="10"/>
      <c r="AX1210" s="10"/>
      <c r="AY1210" s="10"/>
      <c r="AZ1210" s="10"/>
      <c r="BA1210" s="10"/>
      <c r="BB1210" s="10"/>
      <c r="BC1210" s="10"/>
      <c r="BD1210" s="10"/>
      <c r="BE1210" s="10"/>
      <c r="BF1210" s="10"/>
    </row>
    <row r="1211" spans="1:58" s="26" customFormat="1" x14ac:dyDescent="0.25">
      <c r="A1211" s="1" t="s">
        <v>67</v>
      </c>
      <c r="H1211" s="10"/>
      <c r="I1211" s="10"/>
      <c r="J1211" s="10">
        <v>4</v>
      </c>
      <c r="K1211" s="10">
        <v>5</v>
      </c>
      <c r="L1211" s="10">
        <v>5</v>
      </c>
      <c r="M1211" s="26">
        <v>5</v>
      </c>
      <c r="N1211" s="10">
        <v>5</v>
      </c>
      <c r="O1211" s="10">
        <v>5</v>
      </c>
      <c r="P1211" s="10">
        <v>5</v>
      </c>
      <c r="Q1211" s="10">
        <v>5</v>
      </c>
      <c r="R1211" s="10">
        <v>4</v>
      </c>
      <c r="S1211" s="10">
        <v>43</v>
      </c>
      <c r="T1211" s="10">
        <v>43</v>
      </c>
      <c r="U1211" s="10">
        <v>44</v>
      </c>
      <c r="V1211" s="10">
        <v>44</v>
      </c>
      <c r="W1211" s="10">
        <v>50</v>
      </c>
      <c r="X1211" s="10">
        <v>50</v>
      </c>
      <c r="Y1211" s="10">
        <v>49</v>
      </c>
      <c r="Z1211" s="10">
        <v>48</v>
      </c>
      <c r="AA1211" s="10">
        <v>10</v>
      </c>
      <c r="AB1211" s="10">
        <v>1</v>
      </c>
      <c r="AC1211" s="10"/>
      <c r="AD1211" s="10"/>
      <c r="AE1211" s="10"/>
      <c r="AF1211" s="10"/>
      <c r="AG1211" s="10"/>
      <c r="AH1211" s="10"/>
      <c r="AI1211" s="10"/>
      <c r="AJ1211" s="10"/>
      <c r="AK1211" s="10"/>
      <c r="AL1211" s="10"/>
      <c r="AM1211" s="10"/>
      <c r="AN1211" s="10"/>
      <c r="AO1211" s="10"/>
      <c r="AP1211" s="10"/>
      <c r="AQ1211" s="10"/>
      <c r="AR1211" s="10"/>
      <c r="AS1211" s="10"/>
      <c r="AT1211" s="10"/>
      <c r="AU1211" s="10"/>
      <c r="AV1211" s="10"/>
      <c r="AW1211" s="10"/>
      <c r="AX1211" s="10"/>
      <c r="AY1211" s="10"/>
      <c r="AZ1211" s="10"/>
      <c r="BA1211" s="10"/>
      <c r="BB1211" s="10"/>
      <c r="BC1211" s="10"/>
      <c r="BD1211" s="10"/>
      <c r="BE1211" s="10"/>
      <c r="BF1211" s="10"/>
    </row>
    <row r="1212" spans="1:58" s="26" customFormat="1" x14ac:dyDescent="0.25">
      <c r="A1212" s="1" t="s">
        <v>64</v>
      </c>
      <c r="B1212" s="13"/>
      <c r="C1212" s="13"/>
      <c r="D1212" s="15"/>
      <c r="E1212" s="13"/>
      <c r="F1212" s="13"/>
      <c r="G1212" s="13"/>
      <c r="H1212" s="14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15"/>
      <c r="U1212" s="15"/>
      <c r="V1212" s="15"/>
      <c r="W1212" s="15"/>
      <c r="X1212" s="15"/>
      <c r="Y1212" s="15">
        <v>1</v>
      </c>
      <c r="Z1212" s="15"/>
      <c r="AA1212" s="15"/>
      <c r="AB1212" s="15"/>
      <c r="AC1212" s="15"/>
      <c r="AD1212" s="15"/>
      <c r="AE1212" s="15"/>
      <c r="AF1212" s="14"/>
      <c r="AG1212" s="14"/>
      <c r="AH1212" s="14"/>
      <c r="AI1212" s="14"/>
      <c r="AJ1212" s="14"/>
      <c r="AK1212" s="14"/>
      <c r="AL1212" s="14"/>
      <c r="AM1212" s="14"/>
      <c r="AN1212" s="14"/>
      <c r="AO1212" s="14"/>
      <c r="AP1212" s="14"/>
      <c r="AQ1212" s="14"/>
      <c r="AR1212" s="14"/>
      <c r="AS1212" s="14"/>
      <c r="AT1212" s="14"/>
      <c r="AU1212" s="14"/>
      <c r="AV1212" s="14"/>
      <c r="AW1212" s="14"/>
      <c r="AX1212" s="14"/>
      <c r="AY1212" s="14"/>
      <c r="AZ1212" s="14"/>
      <c r="BA1212" s="14"/>
      <c r="BB1212" s="14"/>
      <c r="BC1212" s="14"/>
      <c r="BD1212" s="10"/>
      <c r="BE1212" s="10"/>
      <c r="BF1212" s="10"/>
    </row>
    <row r="1213" spans="1:58" s="26" customFormat="1" x14ac:dyDescent="0.25">
      <c r="A1213" s="1" t="s">
        <v>60</v>
      </c>
      <c r="B1213" s="13"/>
      <c r="C1213" s="13"/>
      <c r="D1213" s="15"/>
      <c r="E1213" s="13"/>
      <c r="F1213" s="13"/>
      <c r="G1213" s="13"/>
      <c r="H1213" s="14"/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15"/>
      <c r="U1213" s="15"/>
      <c r="V1213" s="15"/>
      <c r="W1213" s="15"/>
      <c r="X1213" s="15"/>
      <c r="Y1213" s="15"/>
      <c r="Z1213" s="15"/>
      <c r="AA1213" s="15"/>
      <c r="AB1213" s="15"/>
      <c r="AC1213" s="15"/>
      <c r="AD1213" s="15"/>
      <c r="AE1213" s="15"/>
      <c r="AF1213" s="14"/>
      <c r="AG1213" s="14"/>
      <c r="AH1213" s="14"/>
      <c r="AI1213" s="14"/>
      <c r="AJ1213" s="14"/>
      <c r="AK1213" s="14"/>
      <c r="AL1213" s="14"/>
      <c r="AM1213" s="14"/>
      <c r="AN1213" s="14"/>
      <c r="AO1213" s="14"/>
      <c r="AP1213" s="14"/>
      <c r="AQ1213" s="14"/>
      <c r="AR1213" s="14"/>
      <c r="AS1213" s="14"/>
      <c r="AT1213" s="14"/>
      <c r="AU1213" s="14"/>
      <c r="AV1213" s="14"/>
      <c r="AW1213" s="14"/>
      <c r="AX1213" s="14"/>
      <c r="AY1213" s="14"/>
      <c r="AZ1213" s="14"/>
      <c r="BA1213" s="14"/>
      <c r="BB1213" s="14"/>
      <c r="BC1213" s="14"/>
      <c r="BD1213" s="10"/>
      <c r="BE1213" s="10"/>
      <c r="BF1213" s="10"/>
    </row>
    <row r="1214" spans="1:58" s="29" customFormat="1" x14ac:dyDescent="0.25">
      <c r="A1214" s="6" t="s">
        <v>68</v>
      </c>
      <c r="B1214" s="38"/>
      <c r="C1214" s="38"/>
      <c r="D1214" s="36"/>
      <c r="E1214" s="38"/>
      <c r="F1214" s="38"/>
      <c r="G1214" s="38"/>
      <c r="H1214" s="38"/>
      <c r="I1214" s="38"/>
      <c r="J1214" s="36">
        <f t="shared" ref="J1214:AB1214" si="203">SUM(J1211:J1213)</f>
        <v>4</v>
      </c>
      <c r="K1214" s="38">
        <f t="shared" si="203"/>
        <v>5</v>
      </c>
      <c r="L1214" s="38">
        <f t="shared" si="203"/>
        <v>5</v>
      </c>
      <c r="M1214" s="38">
        <f t="shared" si="203"/>
        <v>5</v>
      </c>
      <c r="N1214" s="38">
        <f t="shared" si="203"/>
        <v>5</v>
      </c>
      <c r="O1214" s="38">
        <f t="shared" si="203"/>
        <v>5</v>
      </c>
      <c r="P1214" s="36">
        <f t="shared" si="203"/>
        <v>5</v>
      </c>
      <c r="Q1214" s="38">
        <f t="shared" si="203"/>
        <v>5</v>
      </c>
      <c r="R1214" s="38">
        <f t="shared" si="203"/>
        <v>4</v>
      </c>
      <c r="S1214" s="36">
        <f t="shared" si="203"/>
        <v>43</v>
      </c>
      <c r="T1214" s="38">
        <f t="shared" si="203"/>
        <v>43</v>
      </c>
      <c r="U1214" s="38">
        <f t="shared" si="203"/>
        <v>44</v>
      </c>
      <c r="V1214" s="38">
        <f t="shared" si="203"/>
        <v>44</v>
      </c>
      <c r="W1214" s="36">
        <f t="shared" si="203"/>
        <v>50</v>
      </c>
      <c r="X1214" s="38">
        <f t="shared" si="203"/>
        <v>50</v>
      </c>
      <c r="Y1214" s="38">
        <f t="shared" si="203"/>
        <v>50</v>
      </c>
      <c r="Z1214" s="38">
        <f t="shared" si="203"/>
        <v>48</v>
      </c>
      <c r="AA1214" s="38">
        <f t="shared" si="203"/>
        <v>10</v>
      </c>
      <c r="AB1214" s="38">
        <f t="shared" si="203"/>
        <v>1</v>
      </c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68"/>
      <c r="BE1214" s="68"/>
      <c r="BF1214" s="68"/>
    </row>
    <row r="1215" spans="1:58" s="26" customFormat="1" x14ac:dyDescent="0.25">
      <c r="A1215" s="29" t="s">
        <v>221</v>
      </c>
      <c r="B1215" s="13"/>
      <c r="C1215" s="13"/>
      <c r="D1215" s="15"/>
      <c r="E1215" s="13"/>
      <c r="F1215" s="13"/>
      <c r="G1215" s="13"/>
      <c r="H1215" s="14"/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15"/>
      <c r="U1215" s="15"/>
      <c r="V1215" s="15"/>
      <c r="W1215" s="15"/>
      <c r="X1215" s="15"/>
      <c r="Y1215" s="15"/>
      <c r="Z1215" s="15"/>
      <c r="AA1215" s="15"/>
      <c r="AB1215" s="15"/>
      <c r="AC1215" s="15"/>
      <c r="AD1215" s="15"/>
      <c r="AE1215" s="15"/>
      <c r="AF1215" s="14"/>
      <c r="AG1215" s="14"/>
      <c r="AH1215" s="14"/>
      <c r="AI1215" s="14"/>
      <c r="AJ1215" s="14"/>
      <c r="AK1215" s="14"/>
      <c r="AL1215" s="14"/>
      <c r="AM1215" s="14"/>
      <c r="AN1215" s="14"/>
      <c r="AO1215" s="14"/>
      <c r="AP1215" s="14"/>
      <c r="AQ1215" s="14"/>
      <c r="AR1215" s="14"/>
      <c r="AS1215" s="14"/>
      <c r="AT1215" s="14"/>
      <c r="AU1215" s="14"/>
      <c r="AV1215" s="14"/>
      <c r="AW1215" s="14"/>
      <c r="AX1215" s="14"/>
      <c r="AY1215" s="14"/>
      <c r="AZ1215" s="14"/>
      <c r="BA1215" s="14"/>
      <c r="BB1215" s="14"/>
      <c r="BC1215" s="14"/>
      <c r="BD1215" s="10"/>
      <c r="BE1215" s="10"/>
      <c r="BF1215" s="10"/>
    </row>
    <row r="1216" spans="1:58" s="26" customFormat="1" x14ac:dyDescent="0.25">
      <c r="A1216" s="1" t="s">
        <v>67</v>
      </c>
      <c r="H1216" s="10"/>
      <c r="I1216" s="10"/>
      <c r="J1216" s="10">
        <v>1</v>
      </c>
      <c r="K1216" s="10">
        <v>1</v>
      </c>
      <c r="L1216" s="10">
        <v>1</v>
      </c>
      <c r="M1216" s="10">
        <v>1</v>
      </c>
      <c r="N1216" s="10">
        <v>1</v>
      </c>
      <c r="O1216" s="10">
        <v>1</v>
      </c>
      <c r="P1216" s="10">
        <v>1</v>
      </c>
      <c r="Q1216" s="10">
        <v>1</v>
      </c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  <c r="AC1216" s="10"/>
      <c r="AD1216" s="10"/>
      <c r="AE1216" s="10"/>
      <c r="AF1216" s="10"/>
      <c r="AG1216" s="10"/>
      <c r="AH1216" s="10"/>
      <c r="AI1216" s="10"/>
      <c r="AJ1216" s="10"/>
      <c r="AK1216" s="10"/>
      <c r="AL1216" s="10"/>
      <c r="AM1216" s="10"/>
      <c r="AN1216" s="10"/>
      <c r="AO1216" s="10"/>
      <c r="AP1216" s="10"/>
      <c r="AQ1216" s="10"/>
      <c r="AR1216" s="10"/>
      <c r="AS1216" s="10"/>
      <c r="AT1216" s="10"/>
      <c r="AU1216" s="10"/>
      <c r="AV1216" s="10"/>
      <c r="AW1216" s="10"/>
      <c r="AX1216" s="10"/>
      <c r="AY1216" s="10"/>
      <c r="AZ1216" s="10"/>
      <c r="BA1216" s="10"/>
      <c r="BB1216" s="10"/>
      <c r="BC1216" s="10"/>
      <c r="BD1216" s="10"/>
      <c r="BE1216" s="10"/>
      <c r="BF1216" s="10"/>
    </row>
    <row r="1217" spans="1:58" x14ac:dyDescent="0.25">
      <c r="A1217" s="1" t="s">
        <v>64</v>
      </c>
    </row>
    <row r="1218" spans="1:58" s="26" customFormat="1" x14ac:dyDescent="0.25">
      <c r="A1218" s="1" t="s">
        <v>60</v>
      </c>
      <c r="B1218" s="19"/>
      <c r="C1218" s="19"/>
      <c r="D1218" s="28"/>
      <c r="E1218" s="19"/>
      <c r="F1218" s="19"/>
      <c r="G1218" s="19"/>
      <c r="H1218" s="18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>
        <v>2</v>
      </c>
      <c r="W1218" s="17">
        <v>2</v>
      </c>
      <c r="X1218" s="17"/>
      <c r="Y1218" s="17">
        <v>2</v>
      </c>
      <c r="Z1218" s="17"/>
      <c r="AA1218" s="17"/>
      <c r="AB1218" s="17"/>
      <c r="AC1218" s="17"/>
      <c r="AD1218" s="17"/>
      <c r="AE1218" s="17"/>
      <c r="AF1218" s="18"/>
      <c r="AG1218" s="18"/>
      <c r="AH1218" s="18"/>
      <c r="AI1218" s="18"/>
      <c r="AJ1218" s="18"/>
      <c r="AK1218" s="18"/>
      <c r="AL1218" s="18"/>
      <c r="AM1218" s="18"/>
      <c r="AN1218" s="18"/>
      <c r="AO1218" s="18"/>
      <c r="AP1218" s="18"/>
      <c r="AQ1218" s="18"/>
      <c r="AR1218" s="18"/>
      <c r="AS1218" s="18"/>
      <c r="AT1218" s="18"/>
      <c r="AU1218" s="18"/>
      <c r="AV1218" s="18"/>
      <c r="AW1218" s="18"/>
      <c r="AX1218" s="18"/>
      <c r="AY1218" s="18"/>
      <c r="AZ1218" s="18"/>
      <c r="BA1218" s="18"/>
      <c r="BB1218" s="18"/>
      <c r="BC1218" s="18"/>
      <c r="BD1218" s="10"/>
      <c r="BE1218" s="10"/>
      <c r="BF1218" s="10"/>
    </row>
    <row r="1219" spans="1:58" s="29" customFormat="1" x14ac:dyDescent="0.25">
      <c r="A1219" s="6" t="s">
        <v>68</v>
      </c>
      <c r="B1219" s="38"/>
      <c r="C1219" s="38"/>
      <c r="D1219" s="36"/>
      <c r="E1219" s="38"/>
      <c r="F1219" s="38"/>
      <c r="G1219" s="38"/>
      <c r="H1219" s="38"/>
      <c r="I1219" s="38"/>
      <c r="J1219" s="36">
        <f t="shared" ref="J1219:Y1219" si="204">SUM(J1216:J1218)</f>
        <v>1</v>
      </c>
      <c r="K1219" s="38">
        <f t="shared" si="204"/>
        <v>1</v>
      </c>
      <c r="L1219" s="38">
        <f t="shared" si="204"/>
        <v>1</v>
      </c>
      <c r="M1219" s="38">
        <f t="shared" si="204"/>
        <v>1</v>
      </c>
      <c r="N1219" s="38">
        <f t="shared" si="204"/>
        <v>1</v>
      </c>
      <c r="O1219" s="38">
        <f t="shared" si="204"/>
        <v>1</v>
      </c>
      <c r="P1219" s="36">
        <f t="shared" si="204"/>
        <v>1</v>
      </c>
      <c r="Q1219" s="38">
        <f t="shared" si="204"/>
        <v>1</v>
      </c>
      <c r="R1219" s="38">
        <f t="shared" si="204"/>
        <v>0</v>
      </c>
      <c r="S1219" s="36">
        <f t="shared" si="204"/>
        <v>0</v>
      </c>
      <c r="T1219" s="38">
        <f t="shared" si="204"/>
        <v>0</v>
      </c>
      <c r="U1219" s="38">
        <f t="shared" si="204"/>
        <v>0</v>
      </c>
      <c r="V1219" s="38">
        <f t="shared" si="204"/>
        <v>2</v>
      </c>
      <c r="W1219" s="36">
        <f t="shared" si="204"/>
        <v>2</v>
      </c>
      <c r="X1219" s="38">
        <f t="shared" si="204"/>
        <v>0</v>
      </c>
      <c r="Y1219" s="38">
        <f t="shared" si="204"/>
        <v>2</v>
      </c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68"/>
      <c r="BE1219" s="68"/>
      <c r="BF1219" s="68"/>
    </row>
    <row r="1220" spans="1:58" s="26" customFormat="1" x14ac:dyDescent="0.25">
      <c r="A1220" s="29" t="s">
        <v>222</v>
      </c>
      <c r="B1220" s="19"/>
      <c r="C1220" s="19"/>
      <c r="D1220" s="28"/>
      <c r="E1220" s="19"/>
      <c r="F1220" s="19"/>
      <c r="G1220" s="19"/>
      <c r="H1220" s="18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8"/>
      <c r="AG1220" s="18"/>
      <c r="AH1220" s="18"/>
      <c r="AI1220" s="18"/>
      <c r="AJ1220" s="18"/>
      <c r="AK1220" s="18"/>
      <c r="AL1220" s="18"/>
      <c r="AM1220" s="18"/>
      <c r="AN1220" s="18"/>
      <c r="AO1220" s="18"/>
      <c r="AP1220" s="18"/>
      <c r="AQ1220" s="18"/>
      <c r="AR1220" s="18"/>
      <c r="AS1220" s="18"/>
      <c r="AT1220" s="18"/>
      <c r="AU1220" s="18"/>
      <c r="AV1220" s="18"/>
      <c r="AW1220" s="18"/>
      <c r="AX1220" s="18"/>
      <c r="AY1220" s="18"/>
      <c r="AZ1220" s="18"/>
      <c r="BA1220" s="18"/>
      <c r="BB1220" s="18"/>
      <c r="BC1220" s="18"/>
      <c r="BD1220" s="10"/>
      <c r="BE1220" s="10"/>
      <c r="BF1220" s="10"/>
    </row>
    <row r="1221" spans="1:58" s="26" customFormat="1" x14ac:dyDescent="0.25">
      <c r="A1221" s="1" t="s">
        <v>67</v>
      </c>
      <c r="H1221" s="10"/>
      <c r="I1221" s="10"/>
      <c r="J1221" s="10"/>
      <c r="K1221" s="10"/>
      <c r="L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>
        <v>1</v>
      </c>
      <c r="Y1221" s="10"/>
      <c r="Z1221" s="10"/>
      <c r="AA1221" s="10"/>
      <c r="AB1221" s="10"/>
      <c r="AC1221" s="10"/>
      <c r="AD1221" s="10"/>
      <c r="AE1221" s="10"/>
      <c r="AF1221" s="10"/>
      <c r="AG1221" s="10"/>
      <c r="AH1221" s="10"/>
      <c r="AI1221" s="10"/>
      <c r="AJ1221" s="10"/>
      <c r="AK1221" s="10"/>
      <c r="AL1221" s="10"/>
      <c r="AM1221" s="10"/>
      <c r="AN1221" s="10"/>
      <c r="AO1221" s="10"/>
      <c r="AP1221" s="10"/>
      <c r="AQ1221" s="10"/>
      <c r="AR1221" s="10"/>
      <c r="AS1221" s="10"/>
      <c r="AT1221" s="10"/>
      <c r="AU1221" s="10"/>
      <c r="AV1221" s="10"/>
      <c r="AW1221" s="10"/>
      <c r="AX1221" s="10"/>
      <c r="AY1221" s="10"/>
      <c r="AZ1221" s="10"/>
      <c r="BA1221" s="10"/>
      <c r="BB1221" s="10"/>
      <c r="BC1221" s="10"/>
      <c r="BD1221" s="10"/>
      <c r="BE1221" s="10"/>
      <c r="BF1221" s="10"/>
    </row>
    <row r="1222" spans="1:58" s="26" customFormat="1" x14ac:dyDescent="0.25">
      <c r="A1222" s="1" t="s">
        <v>64</v>
      </c>
      <c r="H1222" s="10"/>
      <c r="I1222" s="10"/>
      <c r="J1222" s="10"/>
      <c r="K1222" s="10"/>
      <c r="L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  <c r="AC1222" s="10"/>
      <c r="AD1222" s="10"/>
      <c r="AE1222" s="10"/>
      <c r="AF1222" s="10"/>
      <c r="AG1222" s="10"/>
      <c r="AH1222" s="10"/>
      <c r="AI1222" s="10"/>
      <c r="AJ1222" s="10"/>
      <c r="AK1222" s="10"/>
      <c r="AL1222" s="10"/>
      <c r="AM1222" s="10"/>
      <c r="AN1222" s="10"/>
      <c r="AO1222" s="10"/>
      <c r="AP1222" s="10"/>
      <c r="AQ1222" s="10"/>
      <c r="AR1222" s="10"/>
      <c r="AS1222" s="10"/>
      <c r="AT1222" s="10"/>
      <c r="AU1222" s="10"/>
      <c r="AV1222" s="10"/>
      <c r="AW1222" s="10"/>
      <c r="AX1222" s="10"/>
      <c r="AY1222" s="10"/>
      <c r="AZ1222" s="10"/>
      <c r="BA1222" s="10"/>
      <c r="BB1222" s="10"/>
      <c r="BC1222" s="10"/>
      <c r="BD1222" s="10"/>
      <c r="BE1222" s="10"/>
      <c r="BF1222" s="10"/>
    </row>
    <row r="1223" spans="1:58" s="26" customFormat="1" x14ac:dyDescent="0.25">
      <c r="A1223" s="1" t="s">
        <v>60</v>
      </c>
      <c r="H1223" s="10"/>
      <c r="I1223" s="10"/>
      <c r="J1223" s="10"/>
      <c r="K1223" s="10"/>
      <c r="L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  <c r="AC1223" s="10"/>
      <c r="AD1223" s="10"/>
      <c r="AE1223" s="10"/>
      <c r="AF1223" s="10"/>
      <c r="AG1223" s="10"/>
      <c r="AH1223" s="10"/>
      <c r="AI1223" s="10"/>
      <c r="AJ1223" s="10"/>
      <c r="AK1223" s="10"/>
      <c r="AL1223" s="10"/>
      <c r="AM1223" s="10"/>
      <c r="AN1223" s="10"/>
      <c r="AO1223" s="10"/>
      <c r="AP1223" s="10"/>
      <c r="AQ1223" s="10"/>
      <c r="AR1223" s="10"/>
      <c r="AS1223" s="10"/>
      <c r="AT1223" s="10"/>
      <c r="AU1223" s="10"/>
      <c r="AV1223" s="10"/>
      <c r="AW1223" s="10"/>
      <c r="AX1223" s="10"/>
      <c r="AY1223" s="10"/>
      <c r="AZ1223" s="10"/>
      <c r="BA1223" s="10"/>
      <c r="BB1223" s="10"/>
      <c r="BC1223" s="10"/>
      <c r="BD1223" s="10"/>
      <c r="BE1223" s="10"/>
      <c r="BF1223" s="10"/>
    </row>
    <row r="1224" spans="1:58" s="29" customFormat="1" x14ac:dyDescent="0.25">
      <c r="A1224" s="6" t="s">
        <v>68</v>
      </c>
      <c r="B1224" s="38"/>
      <c r="C1224" s="38"/>
      <c r="D1224" s="36"/>
      <c r="E1224" s="38"/>
      <c r="F1224" s="38"/>
      <c r="G1224" s="38"/>
      <c r="H1224" s="38"/>
      <c r="I1224" s="38"/>
      <c r="J1224" s="36"/>
      <c r="K1224" s="38"/>
      <c r="L1224" s="38"/>
      <c r="M1224" s="38"/>
      <c r="N1224" s="38"/>
      <c r="O1224" s="38"/>
      <c r="P1224" s="36"/>
      <c r="Q1224" s="38"/>
      <c r="R1224" s="38"/>
      <c r="S1224" s="36"/>
      <c r="T1224" s="38"/>
      <c r="U1224" s="38"/>
      <c r="V1224" s="38"/>
      <c r="W1224" s="36"/>
      <c r="X1224" s="38">
        <f>SUM(X1221:X1223)</f>
        <v>1</v>
      </c>
      <c r="Y1224" s="38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68"/>
      <c r="BE1224" s="68"/>
      <c r="BF1224" s="68"/>
    </row>
    <row r="1225" spans="1:58" s="26" customFormat="1" x14ac:dyDescent="0.25">
      <c r="A1225" s="29" t="s">
        <v>223</v>
      </c>
      <c r="H1225" s="10"/>
      <c r="I1225" s="10"/>
      <c r="J1225" s="10"/>
      <c r="K1225" s="10"/>
      <c r="L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</row>
    <row r="1226" spans="1:58" s="26" customFormat="1" x14ac:dyDescent="0.25">
      <c r="A1226" s="1" t="s">
        <v>67</v>
      </c>
      <c r="H1226" s="10"/>
      <c r="I1226" s="10"/>
      <c r="J1226" s="10">
        <v>4</v>
      </c>
      <c r="K1226" s="10">
        <v>0</v>
      </c>
      <c r="L1226" s="10">
        <v>0</v>
      </c>
      <c r="M1226" s="10">
        <v>4</v>
      </c>
      <c r="N1226" s="10">
        <v>4</v>
      </c>
      <c r="O1226" s="10">
        <v>4</v>
      </c>
      <c r="P1226" s="10">
        <v>4</v>
      </c>
      <c r="Q1226" s="10">
        <v>4</v>
      </c>
      <c r="R1226" s="10">
        <v>6</v>
      </c>
      <c r="S1226" s="10">
        <v>7</v>
      </c>
      <c r="T1226" s="10">
        <v>11</v>
      </c>
      <c r="U1226" s="10">
        <v>11</v>
      </c>
      <c r="V1226" s="10">
        <v>12</v>
      </c>
      <c r="W1226" s="10">
        <v>5</v>
      </c>
      <c r="X1226" s="10">
        <v>11</v>
      </c>
      <c r="Y1226" s="10">
        <v>9</v>
      </c>
      <c r="Z1226" s="10"/>
      <c r="AA1226" s="10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  <c r="AL1226" s="10"/>
      <c r="AM1226" s="10"/>
      <c r="AN1226" s="10"/>
      <c r="AO1226" s="10"/>
      <c r="AP1226" s="10"/>
      <c r="AQ1226" s="10"/>
      <c r="AR1226" s="10"/>
      <c r="AS1226" s="10"/>
      <c r="AT1226" s="10"/>
      <c r="AU1226" s="10"/>
      <c r="AV1226" s="10"/>
      <c r="AW1226" s="10"/>
      <c r="AX1226" s="10"/>
      <c r="AY1226" s="10"/>
      <c r="AZ1226" s="10"/>
      <c r="BA1226" s="10"/>
      <c r="BB1226" s="10"/>
      <c r="BC1226" s="10"/>
      <c r="BD1226" s="10"/>
      <c r="BE1226" s="10"/>
      <c r="BF1226" s="10"/>
    </row>
    <row r="1227" spans="1:58" s="26" customFormat="1" x14ac:dyDescent="0.25">
      <c r="A1227" s="1" t="s">
        <v>64</v>
      </c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  <c r="AC1227" s="10"/>
      <c r="AD1227" s="10"/>
      <c r="AE1227" s="10"/>
      <c r="AF1227" s="10"/>
      <c r="AG1227" s="10"/>
      <c r="AH1227" s="10"/>
      <c r="AI1227" s="10"/>
      <c r="AJ1227" s="10"/>
      <c r="AK1227" s="10"/>
      <c r="AL1227" s="10"/>
      <c r="AM1227" s="10"/>
      <c r="AN1227" s="10"/>
      <c r="AO1227" s="10"/>
      <c r="AP1227" s="10"/>
      <c r="AQ1227" s="10"/>
      <c r="AR1227" s="10"/>
      <c r="AS1227" s="10"/>
      <c r="AT1227" s="10"/>
      <c r="AU1227" s="10"/>
      <c r="AV1227" s="10"/>
      <c r="AW1227" s="10"/>
      <c r="AX1227" s="10"/>
      <c r="AY1227" s="10"/>
      <c r="AZ1227" s="10"/>
      <c r="BA1227" s="10"/>
      <c r="BB1227" s="10"/>
      <c r="BC1227" s="10"/>
      <c r="BD1227" s="10"/>
      <c r="BE1227" s="10"/>
      <c r="BF1227" s="10"/>
    </row>
    <row r="1228" spans="1:58" s="26" customFormat="1" x14ac:dyDescent="0.25">
      <c r="A1228" s="1" t="s">
        <v>60</v>
      </c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  <c r="AC1228" s="10"/>
      <c r="AD1228" s="10"/>
      <c r="AE1228" s="10"/>
      <c r="AF1228" s="10"/>
      <c r="AG1228" s="10"/>
      <c r="AH1228" s="10"/>
      <c r="AI1228" s="10"/>
      <c r="AJ1228" s="10"/>
      <c r="AK1228" s="10"/>
      <c r="AL1228" s="10"/>
      <c r="AM1228" s="10"/>
      <c r="AN1228" s="10"/>
      <c r="AO1228" s="10"/>
      <c r="AP1228" s="10"/>
      <c r="AQ1228" s="10"/>
      <c r="AR1228" s="10"/>
      <c r="AS1228" s="10"/>
      <c r="AT1228" s="10"/>
      <c r="AU1228" s="10"/>
      <c r="AV1228" s="10"/>
      <c r="AW1228" s="10"/>
      <c r="AX1228" s="10"/>
      <c r="AY1228" s="10"/>
      <c r="AZ1228" s="10"/>
      <c r="BA1228" s="10"/>
      <c r="BB1228" s="10"/>
      <c r="BC1228" s="10"/>
      <c r="BD1228" s="10"/>
      <c r="BE1228" s="10"/>
      <c r="BF1228" s="10"/>
    </row>
    <row r="1229" spans="1:58" s="29" customFormat="1" x14ac:dyDescent="0.25">
      <c r="A1229" s="6" t="s">
        <v>68</v>
      </c>
      <c r="B1229" s="38"/>
      <c r="C1229" s="38"/>
      <c r="D1229" s="36"/>
      <c r="E1229" s="38"/>
      <c r="F1229" s="38"/>
      <c r="G1229" s="38"/>
      <c r="H1229" s="38"/>
      <c r="I1229" s="38"/>
      <c r="J1229" s="36">
        <f t="shared" ref="J1229:Y1229" si="205">SUM(J1226:J1228)</f>
        <v>4</v>
      </c>
      <c r="K1229" s="38">
        <f t="shared" si="205"/>
        <v>0</v>
      </c>
      <c r="L1229" s="38">
        <f t="shared" si="205"/>
        <v>0</v>
      </c>
      <c r="M1229" s="38">
        <f t="shared" si="205"/>
        <v>4</v>
      </c>
      <c r="N1229" s="38">
        <f t="shared" si="205"/>
        <v>4</v>
      </c>
      <c r="O1229" s="38">
        <f t="shared" si="205"/>
        <v>4</v>
      </c>
      <c r="P1229" s="36">
        <f t="shared" si="205"/>
        <v>4</v>
      </c>
      <c r="Q1229" s="38">
        <f t="shared" si="205"/>
        <v>4</v>
      </c>
      <c r="R1229" s="38">
        <f t="shared" si="205"/>
        <v>6</v>
      </c>
      <c r="S1229" s="36">
        <f t="shared" si="205"/>
        <v>7</v>
      </c>
      <c r="T1229" s="38">
        <f t="shared" si="205"/>
        <v>11</v>
      </c>
      <c r="U1229" s="38">
        <f t="shared" si="205"/>
        <v>11</v>
      </c>
      <c r="V1229" s="38">
        <f t="shared" si="205"/>
        <v>12</v>
      </c>
      <c r="W1229" s="36">
        <f t="shared" si="205"/>
        <v>5</v>
      </c>
      <c r="X1229" s="38">
        <f t="shared" si="205"/>
        <v>11</v>
      </c>
      <c r="Y1229" s="38">
        <f t="shared" si="205"/>
        <v>9</v>
      </c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68"/>
      <c r="BE1229" s="68"/>
      <c r="BF1229" s="68"/>
    </row>
    <row r="1230" spans="1:58" s="26" customFormat="1" x14ac:dyDescent="0.25">
      <c r="A1230" s="29" t="s">
        <v>224</v>
      </c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  <c r="AC1230" s="10"/>
      <c r="AD1230" s="10"/>
      <c r="AE1230" s="10"/>
      <c r="AF1230" s="10"/>
      <c r="AG1230" s="10"/>
      <c r="AH1230" s="10"/>
      <c r="AI1230" s="10"/>
      <c r="AJ1230" s="10"/>
      <c r="AK1230" s="10"/>
      <c r="AL1230" s="10"/>
      <c r="AM1230" s="10"/>
      <c r="AN1230" s="10"/>
      <c r="AO1230" s="10"/>
      <c r="AP1230" s="10"/>
      <c r="AQ1230" s="10"/>
      <c r="AR1230" s="10"/>
      <c r="AS1230" s="10"/>
      <c r="AT1230" s="10"/>
      <c r="AU1230" s="10"/>
      <c r="AV1230" s="10"/>
      <c r="AW1230" s="10"/>
      <c r="AX1230" s="10"/>
      <c r="AY1230" s="10"/>
      <c r="AZ1230" s="10"/>
      <c r="BA1230" s="10"/>
      <c r="BB1230" s="10"/>
      <c r="BC1230" s="10"/>
      <c r="BD1230" s="10"/>
      <c r="BE1230" s="10"/>
      <c r="BF1230" s="10"/>
    </row>
    <row r="1231" spans="1:58" s="26" customFormat="1" ht="15" customHeight="1" x14ac:dyDescent="0.25">
      <c r="A1231" s="1" t="s">
        <v>67</v>
      </c>
      <c r="H1231" s="10"/>
      <c r="I1231" s="10"/>
      <c r="J1231" s="10"/>
      <c r="K1231" s="10"/>
      <c r="L1231" s="10"/>
      <c r="N1231" s="10"/>
      <c r="O1231" s="10"/>
      <c r="P1231" s="10"/>
      <c r="Q1231" s="10"/>
      <c r="R1231" s="10"/>
      <c r="S1231" s="10"/>
      <c r="T1231" s="10"/>
      <c r="U1231" s="10">
        <v>5</v>
      </c>
      <c r="V1231" s="10">
        <v>5</v>
      </c>
      <c r="W1231" s="10">
        <v>5</v>
      </c>
      <c r="X1231" s="10">
        <v>5</v>
      </c>
      <c r="Y1231" s="10">
        <v>5</v>
      </c>
      <c r="Z1231" s="10"/>
      <c r="AA1231" s="10"/>
      <c r="AB1231" s="10"/>
      <c r="AC1231" s="10"/>
      <c r="AD1231" s="10"/>
      <c r="AE1231" s="10"/>
      <c r="AF1231" s="10"/>
      <c r="AG1231" s="10"/>
      <c r="AH1231" s="10"/>
      <c r="AI1231" s="10"/>
      <c r="AJ1231" s="10"/>
      <c r="AK1231" s="10"/>
      <c r="AL1231" s="10"/>
      <c r="AM1231" s="10"/>
      <c r="AN1231" s="10"/>
      <c r="AO1231" s="10"/>
      <c r="AP1231" s="10"/>
      <c r="AQ1231" s="10"/>
      <c r="AR1231" s="10"/>
      <c r="AS1231" s="10"/>
      <c r="AT1231" s="10"/>
      <c r="AU1231" s="10"/>
      <c r="AV1231" s="10"/>
      <c r="AW1231" s="10"/>
      <c r="AX1231" s="10"/>
      <c r="AY1231" s="10"/>
      <c r="AZ1231" s="10"/>
      <c r="BA1231" s="10"/>
      <c r="BB1231" s="10"/>
      <c r="BC1231" s="10"/>
      <c r="BD1231" s="10"/>
      <c r="BE1231" s="10"/>
      <c r="BF1231" s="10"/>
    </row>
    <row r="1232" spans="1:58" s="26" customFormat="1" ht="15" customHeight="1" x14ac:dyDescent="0.25">
      <c r="A1232" s="1" t="s">
        <v>64</v>
      </c>
      <c r="H1232" s="10"/>
      <c r="I1232" s="10"/>
      <c r="J1232" s="10"/>
      <c r="K1232" s="10"/>
      <c r="L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  <c r="AC1232" s="10"/>
      <c r="AD1232" s="10"/>
      <c r="AE1232" s="10"/>
      <c r="AF1232" s="10"/>
      <c r="AG1232" s="10"/>
      <c r="AH1232" s="10"/>
      <c r="AI1232" s="10"/>
      <c r="AJ1232" s="10"/>
      <c r="AK1232" s="10"/>
      <c r="AL1232" s="10"/>
      <c r="AM1232" s="10"/>
      <c r="AN1232" s="10"/>
      <c r="AO1232" s="10"/>
      <c r="AP1232" s="10"/>
      <c r="AQ1232" s="10"/>
      <c r="AR1232" s="10"/>
      <c r="AS1232" s="10"/>
      <c r="AT1232" s="10"/>
      <c r="AU1232" s="10"/>
      <c r="AV1232" s="10"/>
      <c r="AW1232" s="10"/>
      <c r="AX1232" s="10"/>
      <c r="AY1232" s="10"/>
      <c r="AZ1232" s="10"/>
      <c r="BA1232" s="10"/>
      <c r="BB1232" s="10"/>
      <c r="BC1232" s="10"/>
      <c r="BD1232" s="10"/>
      <c r="BE1232" s="10"/>
      <c r="BF1232" s="10"/>
    </row>
    <row r="1233" spans="1:58" s="26" customFormat="1" ht="15" customHeight="1" x14ac:dyDescent="0.25">
      <c r="A1233" s="1" t="s">
        <v>60</v>
      </c>
      <c r="H1233" s="10"/>
      <c r="I1233" s="10"/>
      <c r="J1233" s="10"/>
      <c r="K1233" s="10"/>
      <c r="L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  <c r="AC1233" s="10"/>
      <c r="AD1233" s="10"/>
      <c r="AE1233" s="10"/>
      <c r="AF1233" s="10"/>
      <c r="AG1233" s="10"/>
      <c r="AH1233" s="10"/>
      <c r="AI1233" s="10"/>
      <c r="AJ1233" s="10"/>
      <c r="AK1233" s="10"/>
      <c r="AL1233" s="10"/>
      <c r="AM1233" s="10"/>
      <c r="AN1233" s="10"/>
      <c r="AO1233" s="10"/>
      <c r="AP1233" s="10"/>
      <c r="AQ1233" s="10"/>
      <c r="AR1233" s="10"/>
      <c r="AS1233" s="10"/>
      <c r="AT1233" s="10"/>
      <c r="AU1233" s="10"/>
      <c r="AV1233" s="10"/>
      <c r="AW1233" s="10"/>
      <c r="AX1233" s="10"/>
      <c r="AY1233" s="10"/>
      <c r="AZ1233" s="10"/>
      <c r="BA1233" s="10"/>
      <c r="BB1233" s="10"/>
      <c r="BC1233" s="10"/>
      <c r="BD1233" s="10"/>
      <c r="BE1233" s="10"/>
      <c r="BF1233" s="10"/>
    </row>
    <row r="1234" spans="1:58" s="29" customFormat="1" ht="15" customHeight="1" x14ac:dyDescent="0.25">
      <c r="A1234" s="6" t="s">
        <v>68</v>
      </c>
      <c r="B1234" s="38"/>
      <c r="C1234" s="38"/>
      <c r="D1234" s="36"/>
      <c r="E1234" s="38"/>
      <c r="F1234" s="38"/>
      <c r="G1234" s="38"/>
      <c r="H1234" s="38"/>
      <c r="I1234" s="38"/>
      <c r="J1234" s="36"/>
      <c r="K1234" s="38">
        <f t="shared" ref="K1234:Y1234" si="206">SUM(K1231:K1233)</f>
        <v>0</v>
      </c>
      <c r="L1234" s="38">
        <f t="shared" si="206"/>
        <v>0</v>
      </c>
      <c r="M1234" s="38">
        <f t="shared" si="206"/>
        <v>0</v>
      </c>
      <c r="N1234" s="38">
        <f t="shared" si="206"/>
        <v>0</v>
      </c>
      <c r="O1234" s="38">
        <f t="shared" si="206"/>
        <v>0</v>
      </c>
      <c r="P1234" s="36">
        <f t="shared" si="206"/>
        <v>0</v>
      </c>
      <c r="Q1234" s="38">
        <f t="shared" si="206"/>
        <v>0</v>
      </c>
      <c r="R1234" s="38">
        <f t="shared" si="206"/>
        <v>0</v>
      </c>
      <c r="S1234" s="36">
        <f t="shared" si="206"/>
        <v>0</v>
      </c>
      <c r="T1234" s="38">
        <f t="shared" si="206"/>
        <v>0</v>
      </c>
      <c r="U1234" s="38">
        <f t="shared" si="206"/>
        <v>5</v>
      </c>
      <c r="V1234" s="38">
        <f t="shared" si="206"/>
        <v>5</v>
      </c>
      <c r="W1234" s="36">
        <f t="shared" si="206"/>
        <v>5</v>
      </c>
      <c r="X1234" s="38">
        <f t="shared" si="206"/>
        <v>5</v>
      </c>
      <c r="Y1234" s="38">
        <f t="shared" si="206"/>
        <v>5</v>
      </c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68"/>
      <c r="BE1234" s="68"/>
      <c r="BF1234" s="68"/>
    </row>
    <row r="1235" spans="1:58" s="26" customFormat="1" ht="15" customHeight="1" x14ac:dyDescent="0.25">
      <c r="A1235" s="29" t="s">
        <v>225</v>
      </c>
      <c r="H1235" s="10"/>
      <c r="I1235" s="10"/>
      <c r="J1235" s="10"/>
      <c r="K1235" s="10"/>
      <c r="L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  <c r="AP1235" s="10"/>
      <c r="AQ1235" s="10"/>
      <c r="AR1235" s="10"/>
      <c r="AS1235" s="10"/>
      <c r="AT1235" s="10"/>
      <c r="AU1235" s="10"/>
      <c r="AV1235" s="10"/>
      <c r="AW1235" s="10"/>
      <c r="AX1235" s="10"/>
      <c r="AY1235" s="10"/>
      <c r="AZ1235" s="10"/>
      <c r="BA1235" s="10"/>
      <c r="BB1235" s="10"/>
      <c r="BC1235" s="10"/>
      <c r="BD1235" s="10"/>
      <c r="BE1235" s="10"/>
      <c r="BF1235" s="10"/>
    </row>
    <row r="1236" spans="1:58" s="26" customFormat="1" ht="15" customHeight="1" x14ac:dyDescent="0.25">
      <c r="A1236" s="1" t="s">
        <v>67</v>
      </c>
      <c r="H1236" s="10"/>
      <c r="I1236" s="10"/>
      <c r="J1236" s="10"/>
      <c r="K1236" s="10">
        <v>3</v>
      </c>
      <c r="L1236" s="10">
        <v>3</v>
      </c>
      <c r="M1236" s="26">
        <v>3</v>
      </c>
      <c r="N1236" s="26">
        <v>3</v>
      </c>
      <c r="O1236" s="10">
        <v>4</v>
      </c>
      <c r="P1236" s="10">
        <v>4</v>
      </c>
      <c r="Q1236" s="10">
        <v>4</v>
      </c>
      <c r="R1236" s="10">
        <v>4</v>
      </c>
      <c r="S1236" s="10">
        <v>4</v>
      </c>
      <c r="T1236" s="10">
        <v>4</v>
      </c>
      <c r="U1236" s="10">
        <v>4</v>
      </c>
      <c r="V1236" s="10">
        <v>4</v>
      </c>
      <c r="W1236" s="10">
        <v>4</v>
      </c>
      <c r="X1236" s="10">
        <v>4</v>
      </c>
      <c r="Y1236" s="10">
        <v>5</v>
      </c>
      <c r="Z1236" s="10">
        <v>5</v>
      </c>
      <c r="AA1236" s="10">
        <v>5</v>
      </c>
      <c r="AB1236" s="10">
        <v>5</v>
      </c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  <c r="AP1236" s="10"/>
      <c r="AQ1236" s="10"/>
      <c r="AR1236" s="10"/>
      <c r="AS1236" s="10"/>
      <c r="AT1236" s="10"/>
      <c r="AU1236" s="10"/>
      <c r="AV1236" s="10"/>
      <c r="AW1236" s="10"/>
      <c r="AX1236" s="10"/>
      <c r="AY1236" s="10"/>
      <c r="AZ1236" s="10"/>
      <c r="BA1236" s="10"/>
      <c r="BB1236" s="10"/>
      <c r="BC1236" s="10"/>
      <c r="BD1236" s="10"/>
      <c r="BE1236" s="10"/>
      <c r="BF1236" s="10"/>
    </row>
    <row r="1237" spans="1:58" s="26" customFormat="1" ht="15" customHeight="1" x14ac:dyDescent="0.25">
      <c r="A1237" s="1" t="s">
        <v>64</v>
      </c>
      <c r="H1237" s="10"/>
      <c r="I1237" s="10"/>
      <c r="J1237" s="10"/>
      <c r="K1237" s="10"/>
      <c r="L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  <c r="AL1237" s="10"/>
      <c r="AM1237" s="10"/>
      <c r="AN1237" s="10"/>
      <c r="AO1237" s="10"/>
      <c r="AP1237" s="10"/>
      <c r="AQ1237" s="10"/>
      <c r="AR1237" s="10"/>
      <c r="AS1237" s="10"/>
      <c r="AT1237" s="10"/>
      <c r="AU1237" s="10"/>
      <c r="AV1237" s="10"/>
      <c r="AW1237" s="10"/>
      <c r="AX1237" s="10"/>
      <c r="AY1237" s="10"/>
      <c r="AZ1237" s="10"/>
      <c r="BA1237" s="10"/>
      <c r="BB1237" s="10"/>
      <c r="BC1237" s="10"/>
      <c r="BD1237" s="10"/>
      <c r="BE1237" s="10"/>
      <c r="BF1237" s="10"/>
    </row>
    <row r="1238" spans="1:58" s="26" customFormat="1" ht="15" customHeight="1" x14ac:dyDescent="0.25">
      <c r="A1238" s="1" t="s">
        <v>60</v>
      </c>
      <c r="H1238" s="10"/>
      <c r="I1238" s="10"/>
      <c r="J1238" s="10"/>
      <c r="K1238" s="10"/>
      <c r="L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  <c r="AC1238" s="10"/>
      <c r="AD1238" s="10"/>
      <c r="AE1238" s="10"/>
      <c r="AF1238" s="10"/>
      <c r="AG1238" s="10"/>
      <c r="AH1238" s="10"/>
      <c r="AI1238" s="10"/>
      <c r="AJ1238" s="10"/>
      <c r="AK1238" s="10"/>
      <c r="AL1238" s="10"/>
      <c r="AM1238" s="10"/>
      <c r="AN1238" s="10"/>
      <c r="AO1238" s="10"/>
      <c r="AP1238" s="10"/>
      <c r="AQ1238" s="10"/>
      <c r="AR1238" s="10"/>
      <c r="AS1238" s="10"/>
      <c r="AT1238" s="10"/>
      <c r="AU1238" s="10"/>
      <c r="AV1238" s="10"/>
      <c r="AW1238" s="10"/>
      <c r="AX1238" s="10"/>
      <c r="AY1238" s="10"/>
      <c r="AZ1238" s="10"/>
      <c r="BA1238" s="10"/>
      <c r="BB1238" s="10"/>
      <c r="BC1238" s="10"/>
      <c r="BD1238" s="10"/>
      <c r="BE1238" s="10"/>
      <c r="BF1238" s="10"/>
    </row>
    <row r="1239" spans="1:58" s="29" customFormat="1" ht="15" customHeight="1" x14ac:dyDescent="0.25">
      <c r="A1239" s="6" t="s">
        <v>68</v>
      </c>
      <c r="B1239" s="38"/>
      <c r="C1239" s="38"/>
      <c r="D1239" s="36"/>
      <c r="E1239" s="38"/>
      <c r="F1239" s="38"/>
      <c r="G1239" s="38"/>
      <c r="H1239" s="38"/>
      <c r="I1239" s="38"/>
      <c r="J1239" s="36"/>
      <c r="K1239" s="38">
        <f t="shared" ref="K1239:AB1239" si="207">SUM(K1236:K1238)</f>
        <v>3</v>
      </c>
      <c r="L1239" s="38">
        <f t="shared" si="207"/>
        <v>3</v>
      </c>
      <c r="M1239" s="38">
        <f t="shared" si="207"/>
        <v>3</v>
      </c>
      <c r="N1239" s="38">
        <f t="shared" si="207"/>
        <v>3</v>
      </c>
      <c r="O1239" s="38">
        <f t="shared" si="207"/>
        <v>4</v>
      </c>
      <c r="P1239" s="36">
        <f t="shared" si="207"/>
        <v>4</v>
      </c>
      <c r="Q1239" s="38">
        <f t="shared" si="207"/>
        <v>4</v>
      </c>
      <c r="R1239" s="38">
        <f t="shared" si="207"/>
        <v>4</v>
      </c>
      <c r="S1239" s="36">
        <f t="shared" si="207"/>
        <v>4</v>
      </c>
      <c r="T1239" s="38">
        <f t="shared" si="207"/>
        <v>4</v>
      </c>
      <c r="U1239" s="38">
        <f t="shared" si="207"/>
        <v>4</v>
      </c>
      <c r="V1239" s="38">
        <f t="shared" si="207"/>
        <v>4</v>
      </c>
      <c r="W1239" s="36">
        <f t="shared" si="207"/>
        <v>4</v>
      </c>
      <c r="X1239" s="38">
        <f t="shared" si="207"/>
        <v>4</v>
      </c>
      <c r="Y1239" s="38">
        <f t="shared" si="207"/>
        <v>5</v>
      </c>
      <c r="Z1239" s="38">
        <f t="shared" si="207"/>
        <v>5</v>
      </c>
      <c r="AA1239" s="38">
        <f t="shared" si="207"/>
        <v>5</v>
      </c>
      <c r="AB1239" s="38">
        <f t="shared" si="207"/>
        <v>5</v>
      </c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68"/>
      <c r="BE1239" s="68"/>
      <c r="BF1239" s="68"/>
    </row>
    <row r="1240" spans="1:58" s="26" customFormat="1" ht="15" customHeight="1" x14ac:dyDescent="0.25">
      <c r="A1240" s="29" t="s">
        <v>226</v>
      </c>
      <c r="H1240" s="10"/>
      <c r="I1240" s="10"/>
      <c r="J1240" s="10"/>
      <c r="K1240" s="10"/>
      <c r="L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  <c r="AP1240" s="10"/>
      <c r="AQ1240" s="10"/>
      <c r="AR1240" s="10"/>
      <c r="AS1240" s="10"/>
      <c r="AT1240" s="10"/>
      <c r="AU1240" s="10"/>
      <c r="AV1240" s="10"/>
      <c r="AW1240" s="10"/>
      <c r="AX1240" s="10"/>
      <c r="AY1240" s="10"/>
      <c r="AZ1240" s="10"/>
      <c r="BA1240" s="10"/>
      <c r="BB1240" s="10"/>
      <c r="BC1240" s="10"/>
      <c r="BD1240" s="10"/>
      <c r="BE1240" s="10"/>
      <c r="BF1240" s="10"/>
    </row>
    <row r="1241" spans="1:58" s="26" customFormat="1" ht="15" customHeight="1" x14ac:dyDescent="0.25">
      <c r="A1241" s="1" t="s">
        <v>67</v>
      </c>
      <c r="H1241" s="10"/>
      <c r="I1241" s="10"/>
      <c r="J1241" s="10"/>
      <c r="K1241" s="10"/>
      <c r="L1241" s="10"/>
      <c r="N1241" s="10">
        <v>4</v>
      </c>
      <c r="O1241" s="10">
        <v>6</v>
      </c>
      <c r="P1241" s="10">
        <v>6</v>
      </c>
      <c r="Q1241" s="10">
        <v>6</v>
      </c>
      <c r="R1241" s="10">
        <v>6</v>
      </c>
      <c r="S1241" s="10">
        <v>6</v>
      </c>
      <c r="T1241" s="10">
        <v>6</v>
      </c>
      <c r="U1241" s="10">
        <v>6</v>
      </c>
      <c r="V1241" s="10">
        <v>6</v>
      </c>
      <c r="W1241" s="10">
        <v>6</v>
      </c>
      <c r="X1241" s="10">
        <v>10</v>
      </c>
      <c r="Y1241" s="10">
        <v>11</v>
      </c>
      <c r="Z1241" s="10"/>
      <c r="AA1241" s="10"/>
      <c r="AB1241" s="10"/>
      <c r="AC1241" s="10"/>
      <c r="AD1241" s="10"/>
      <c r="AE1241" s="10"/>
      <c r="AF1241" s="10"/>
      <c r="AG1241" s="10"/>
      <c r="AH1241" s="10"/>
      <c r="AI1241" s="10"/>
      <c r="AJ1241" s="10"/>
      <c r="AK1241" s="10"/>
      <c r="AL1241" s="10"/>
      <c r="AM1241" s="10"/>
      <c r="AN1241" s="10"/>
      <c r="AO1241" s="10"/>
      <c r="AP1241" s="10"/>
      <c r="AQ1241" s="10"/>
      <c r="AR1241" s="10"/>
      <c r="AS1241" s="10"/>
      <c r="AT1241" s="10"/>
      <c r="AU1241" s="10"/>
      <c r="AV1241" s="10"/>
      <c r="AW1241" s="10"/>
      <c r="AX1241" s="10"/>
      <c r="AY1241" s="10"/>
      <c r="AZ1241" s="10"/>
      <c r="BA1241" s="10"/>
      <c r="BB1241" s="10"/>
      <c r="BC1241" s="10"/>
      <c r="BD1241" s="10"/>
      <c r="BE1241" s="10"/>
      <c r="BF1241" s="10"/>
    </row>
    <row r="1242" spans="1:58" s="26" customFormat="1" ht="15" customHeight="1" x14ac:dyDescent="0.25">
      <c r="A1242" s="1" t="s">
        <v>64</v>
      </c>
      <c r="H1242" s="10"/>
      <c r="I1242" s="10"/>
      <c r="J1242" s="10"/>
      <c r="K1242" s="10"/>
      <c r="L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/>
      <c r="AC1242" s="10"/>
      <c r="AD1242" s="10"/>
      <c r="AE1242" s="10"/>
      <c r="AF1242" s="10"/>
      <c r="AG1242" s="10"/>
      <c r="AH1242" s="10"/>
      <c r="AI1242" s="10"/>
      <c r="AJ1242" s="10"/>
      <c r="AK1242" s="10"/>
      <c r="AL1242" s="10"/>
      <c r="AM1242" s="10"/>
      <c r="AN1242" s="10"/>
      <c r="AO1242" s="10"/>
      <c r="AP1242" s="10"/>
      <c r="AQ1242" s="10"/>
      <c r="AR1242" s="10"/>
      <c r="AS1242" s="10"/>
      <c r="AT1242" s="10"/>
      <c r="AU1242" s="10"/>
      <c r="AV1242" s="10"/>
      <c r="AW1242" s="10"/>
      <c r="AX1242" s="10"/>
      <c r="AY1242" s="10"/>
      <c r="AZ1242" s="10"/>
      <c r="BA1242" s="10"/>
      <c r="BB1242" s="10"/>
      <c r="BC1242" s="10"/>
      <c r="BD1242" s="10"/>
      <c r="BE1242" s="10"/>
      <c r="BF1242" s="10"/>
    </row>
    <row r="1243" spans="1:58" s="26" customFormat="1" ht="15" customHeight="1" x14ac:dyDescent="0.25">
      <c r="A1243" s="1" t="s">
        <v>60</v>
      </c>
      <c r="H1243" s="10"/>
      <c r="I1243" s="10"/>
      <c r="J1243" s="10"/>
      <c r="K1243" s="10"/>
      <c r="L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  <c r="AL1243" s="10"/>
      <c r="AM1243" s="10"/>
      <c r="AN1243" s="10"/>
      <c r="AO1243" s="10"/>
      <c r="AP1243" s="10"/>
      <c r="AQ1243" s="10"/>
      <c r="AR1243" s="10"/>
      <c r="AS1243" s="10"/>
      <c r="AT1243" s="10"/>
      <c r="AU1243" s="10"/>
      <c r="AV1243" s="10"/>
      <c r="AW1243" s="10"/>
      <c r="AX1243" s="10"/>
      <c r="AY1243" s="10"/>
      <c r="AZ1243" s="10"/>
      <c r="BA1243" s="10"/>
      <c r="BB1243" s="10"/>
      <c r="BC1243" s="10"/>
      <c r="BD1243" s="10"/>
      <c r="BE1243" s="10"/>
      <c r="BF1243" s="10"/>
    </row>
    <row r="1244" spans="1:58" s="29" customFormat="1" ht="15" customHeight="1" x14ac:dyDescent="0.25">
      <c r="A1244" s="6" t="s">
        <v>68</v>
      </c>
      <c r="B1244" s="38"/>
      <c r="C1244" s="38"/>
      <c r="D1244" s="36"/>
      <c r="E1244" s="38"/>
      <c r="F1244" s="38"/>
      <c r="G1244" s="38"/>
      <c r="H1244" s="38"/>
      <c r="I1244" s="38"/>
      <c r="J1244" s="36"/>
      <c r="K1244" s="38"/>
      <c r="L1244" s="38"/>
      <c r="M1244" s="38">
        <f t="shared" ref="M1244:Y1244" si="208">SUM(M1241:M1243)</f>
        <v>0</v>
      </c>
      <c r="N1244" s="38">
        <f t="shared" si="208"/>
        <v>4</v>
      </c>
      <c r="O1244" s="38">
        <f t="shared" si="208"/>
        <v>6</v>
      </c>
      <c r="P1244" s="36">
        <f t="shared" si="208"/>
        <v>6</v>
      </c>
      <c r="Q1244" s="38">
        <f t="shared" si="208"/>
        <v>6</v>
      </c>
      <c r="R1244" s="38">
        <f t="shared" si="208"/>
        <v>6</v>
      </c>
      <c r="S1244" s="36">
        <f t="shared" si="208"/>
        <v>6</v>
      </c>
      <c r="T1244" s="38">
        <f t="shared" si="208"/>
        <v>6</v>
      </c>
      <c r="U1244" s="38">
        <f t="shared" si="208"/>
        <v>6</v>
      </c>
      <c r="V1244" s="38">
        <f t="shared" si="208"/>
        <v>6</v>
      </c>
      <c r="W1244" s="36">
        <f t="shared" si="208"/>
        <v>6</v>
      </c>
      <c r="X1244" s="38">
        <f t="shared" si="208"/>
        <v>10</v>
      </c>
      <c r="Y1244" s="38">
        <f t="shared" si="208"/>
        <v>11</v>
      </c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68"/>
      <c r="BE1244" s="68"/>
      <c r="BF1244" s="68"/>
    </row>
    <row r="1245" spans="1:58" s="26" customFormat="1" ht="15" customHeight="1" x14ac:dyDescent="0.25">
      <c r="A1245" s="29" t="s">
        <v>188</v>
      </c>
      <c r="H1245" s="10"/>
      <c r="I1245" s="10"/>
      <c r="J1245" s="10"/>
      <c r="K1245" s="10"/>
      <c r="L1245" s="10"/>
      <c r="M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  <c r="AC1245" s="10"/>
      <c r="AD1245" s="10"/>
      <c r="AE1245" s="10"/>
      <c r="AF1245" s="10"/>
      <c r="AG1245" s="10"/>
      <c r="AH1245" s="10"/>
      <c r="AI1245" s="10"/>
      <c r="AJ1245" s="10"/>
      <c r="AK1245" s="10"/>
      <c r="AL1245" s="10"/>
      <c r="AM1245" s="10"/>
      <c r="AN1245" s="10"/>
      <c r="AO1245" s="10"/>
      <c r="AP1245" s="10"/>
      <c r="AQ1245" s="10"/>
      <c r="AR1245" s="10"/>
      <c r="AS1245" s="10"/>
      <c r="AT1245" s="10"/>
      <c r="AU1245" s="10"/>
      <c r="AV1245" s="10"/>
      <c r="AW1245" s="10"/>
      <c r="AX1245" s="10"/>
      <c r="AY1245" s="10"/>
      <c r="AZ1245" s="10"/>
      <c r="BA1245" s="10"/>
      <c r="BB1245" s="10"/>
      <c r="BC1245" s="10"/>
      <c r="BD1245" s="10"/>
      <c r="BE1245" s="10"/>
      <c r="BF1245" s="10"/>
    </row>
    <row r="1246" spans="1:58" s="26" customFormat="1" ht="15" customHeight="1" x14ac:dyDescent="0.25">
      <c r="A1246" s="1" t="s">
        <v>67</v>
      </c>
      <c r="B1246" s="10"/>
      <c r="C1246" s="10"/>
      <c r="D1246" s="10"/>
      <c r="E1246" s="10">
        <v>4</v>
      </c>
      <c r="F1246" s="10">
        <v>4</v>
      </c>
      <c r="G1246" s="10">
        <v>4</v>
      </c>
      <c r="H1246" s="10">
        <v>4</v>
      </c>
      <c r="I1246" s="10">
        <v>0</v>
      </c>
      <c r="J1246" s="10">
        <v>0</v>
      </c>
      <c r="K1246" s="10">
        <v>1</v>
      </c>
      <c r="L1246" s="10">
        <v>9</v>
      </c>
      <c r="M1246" s="10">
        <v>42</v>
      </c>
      <c r="N1246" s="10">
        <v>65</v>
      </c>
      <c r="O1246" s="10">
        <v>91</v>
      </c>
      <c r="P1246" s="10">
        <v>100</v>
      </c>
      <c r="Q1246" s="10">
        <v>112</v>
      </c>
      <c r="R1246" s="26">
        <v>117</v>
      </c>
      <c r="S1246" s="10">
        <v>126</v>
      </c>
      <c r="T1246" s="10">
        <v>158</v>
      </c>
      <c r="U1246" s="10">
        <v>160</v>
      </c>
      <c r="V1246" s="10">
        <v>172</v>
      </c>
      <c r="W1246" s="10">
        <v>170</v>
      </c>
      <c r="X1246" s="10">
        <v>166</v>
      </c>
      <c r="Y1246" s="10">
        <v>148</v>
      </c>
      <c r="Z1246" s="10">
        <v>120</v>
      </c>
      <c r="AA1246" s="10">
        <v>4</v>
      </c>
      <c r="AB1246" s="10"/>
      <c r="AC1246" s="10"/>
      <c r="AD1246" s="10"/>
      <c r="AE1246" s="10"/>
      <c r="AF1246" s="10"/>
      <c r="AG1246" s="10"/>
      <c r="AH1246" s="10"/>
      <c r="AI1246" s="10"/>
      <c r="AJ1246" s="10"/>
      <c r="AK1246" s="10"/>
      <c r="AL1246" s="10"/>
      <c r="AM1246" s="10"/>
      <c r="AN1246" s="10"/>
      <c r="AO1246" s="10"/>
      <c r="AP1246" s="10"/>
      <c r="AQ1246" s="10"/>
      <c r="AR1246" s="10"/>
      <c r="AS1246" s="10"/>
      <c r="AT1246" s="10"/>
      <c r="AU1246" s="10"/>
      <c r="AV1246" s="10"/>
      <c r="AW1246" s="10"/>
      <c r="AX1246" s="10"/>
      <c r="AY1246" s="10"/>
      <c r="AZ1246" s="10"/>
      <c r="BA1246" s="10"/>
      <c r="BB1246" s="10"/>
      <c r="BC1246" s="10"/>
      <c r="BD1246" s="10"/>
      <c r="BE1246" s="10"/>
      <c r="BF1246" s="10"/>
    </row>
    <row r="1247" spans="1:58" s="26" customFormat="1" ht="15" customHeight="1" x14ac:dyDescent="0.25">
      <c r="A1247" s="1" t="s">
        <v>64</v>
      </c>
      <c r="B1247" s="13"/>
      <c r="C1247" s="13"/>
      <c r="D1247" s="15"/>
      <c r="E1247" s="13"/>
      <c r="F1247" s="13"/>
      <c r="G1247" s="13"/>
      <c r="H1247" s="14"/>
      <c r="I1247" s="27"/>
      <c r="J1247" s="27"/>
      <c r="K1247" s="27"/>
      <c r="L1247" s="27"/>
      <c r="M1247" s="27"/>
      <c r="N1247" s="27">
        <v>1</v>
      </c>
      <c r="O1247" s="27"/>
      <c r="P1247" s="27"/>
      <c r="Q1247" s="27"/>
      <c r="R1247" s="27"/>
      <c r="S1247" s="27"/>
      <c r="T1247" s="15"/>
      <c r="U1247" s="15">
        <v>1</v>
      </c>
      <c r="V1247" s="15">
        <v>3</v>
      </c>
      <c r="W1247" s="15">
        <v>5</v>
      </c>
      <c r="X1247" s="15">
        <v>3</v>
      </c>
      <c r="Y1247" s="15">
        <v>5</v>
      </c>
      <c r="Z1247" s="15">
        <v>5</v>
      </c>
      <c r="AA1247" s="15"/>
      <c r="AB1247" s="15"/>
      <c r="AC1247" s="15"/>
      <c r="AD1247" s="15"/>
      <c r="AE1247" s="15"/>
      <c r="AF1247" s="14"/>
      <c r="AG1247" s="14"/>
      <c r="AH1247" s="14"/>
      <c r="AI1247" s="14"/>
      <c r="AJ1247" s="14"/>
      <c r="AK1247" s="14"/>
      <c r="AL1247" s="14"/>
      <c r="AM1247" s="14"/>
      <c r="AN1247" s="14"/>
      <c r="AO1247" s="14"/>
      <c r="AP1247" s="14"/>
      <c r="AQ1247" s="14"/>
      <c r="AR1247" s="14"/>
      <c r="AS1247" s="14"/>
      <c r="AT1247" s="14"/>
      <c r="AU1247" s="14"/>
      <c r="AV1247" s="14"/>
      <c r="AW1247" s="14"/>
      <c r="AX1247" s="14"/>
      <c r="AY1247" s="14"/>
      <c r="AZ1247" s="14"/>
      <c r="BA1247" s="14"/>
      <c r="BB1247" s="14"/>
      <c r="BC1247" s="14"/>
      <c r="BD1247" s="10"/>
      <c r="BE1247" s="10"/>
      <c r="BF1247" s="10"/>
    </row>
    <row r="1248" spans="1:58" s="26" customFormat="1" ht="15" customHeight="1" x14ac:dyDescent="0.25">
      <c r="A1248" s="1" t="s">
        <v>60</v>
      </c>
      <c r="B1248" s="19"/>
      <c r="C1248" s="19"/>
      <c r="D1248" s="28"/>
      <c r="E1248" s="19"/>
      <c r="F1248" s="19"/>
      <c r="G1248" s="19"/>
      <c r="H1248" s="18"/>
      <c r="I1248" s="17"/>
      <c r="J1248" s="17">
        <v>1</v>
      </c>
      <c r="K1248" s="17">
        <v>1</v>
      </c>
      <c r="L1248" s="17">
        <v>1</v>
      </c>
      <c r="M1248" s="17">
        <v>1</v>
      </c>
      <c r="N1248" s="17">
        <v>1</v>
      </c>
      <c r="O1248" s="17">
        <v>0</v>
      </c>
      <c r="P1248" s="17">
        <v>1</v>
      </c>
      <c r="Q1248" s="17">
        <v>1</v>
      </c>
      <c r="R1248" s="17">
        <v>1</v>
      </c>
      <c r="S1248" s="17">
        <v>1</v>
      </c>
      <c r="T1248" s="17">
        <v>1</v>
      </c>
      <c r="U1248" s="17">
        <v>1</v>
      </c>
      <c r="V1248" s="17">
        <v>1</v>
      </c>
      <c r="W1248" s="17">
        <v>3</v>
      </c>
      <c r="X1248" s="17">
        <v>12</v>
      </c>
      <c r="Y1248" s="17">
        <v>34</v>
      </c>
      <c r="Z1248" s="17">
        <v>61</v>
      </c>
      <c r="AA1248" s="17">
        <v>8</v>
      </c>
      <c r="AB1248" s="17"/>
      <c r="AC1248" s="17"/>
      <c r="AD1248" s="17"/>
      <c r="AE1248" s="17"/>
      <c r="AF1248" s="18"/>
      <c r="AG1248" s="18"/>
      <c r="AH1248" s="18"/>
      <c r="AI1248" s="18"/>
      <c r="AJ1248" s="18"/>
      <c r="AK1248" s="18"/>
      <c r="AL1248" s="18"/>
      <c r="AM1248" s="18"/>
      <c r="AN1248" s="18"/>
      <c r="AO1248" s="18"/>
      <c r="AP1248" s="18"/>
      <c r="AQ1248" s="18"/>
      <c r="AR1248" s="18"/>
      <c r="AS1248" s="18"/>
      <c r="AT1248" s="18"/>
      <c r="AU1248" s="18"/>
      <c r="AV1248" s="18"/>
      <c r="AW1248" s="18"/>
      <c r="AX1248" s="18"/>
      <c r="AY1248" s="18"/>
      <c r="AZ1248" s="18"/>
      <c r="BA1248" s="18"/>
      <c r="BB1248" s="18"/>
      <c r="BC1248" s="18"/>
      <c r="BD1248" s="10"/>
      <c r="BE1248" s="10"/>
      <c r="BF1248" s="10"/>
    </row>
    <row r="1249" spans="1:58" s="29" customFormat="1" ht="15" customHeight="1" x14ac:dyDescent="0.25">
      <c r="A1249" s="6" t="s">
        <v>68</v>
      </c>
      <c r="B1249" s="38"/>
      <c r="C1249" s="38"/>
      <c r="D1249" s="36"/>
      <c r="E1249" s="38">
        <f t="shared" ref="E1249:AA1249" si="209">SUM(E1246:E1248)</f>
        <v>4</v>
      </c>
      <c r="F1249" s="38">
        <f t="shared" si="209"/>
        <v>4</v>
      </c>
      <c r="G1249" s="38">
        <f t="shared" si="209"/>
        <v>4</v>
      </c>
      <c r="H1249" s="38">
        <f t="shared" si="209"/>
        <v>4</v>
      </c>
      <c r="I1249" s="38">
        <f t="shared" si="209"/>
        <v>0</v>
      </c>
      <c r="J1249" s="36">
        <f t="shared" si="209"/>
        <v>1</v>
      </c>
      <c r="K1249" s="38">
        <f t="shared" si="209"/>
        <v>2</v>
      </c>
      <c r="L1249" s="38">
        <f t="shared" si="209"/>
        <v>10</v>
      </c>
      <c r="M1249" s="38">
        <f t="shared" si="209"/>
        <v>43</v>
      </c>
      <c r="N1249" s="38">
        <f t="shared" si="209"/>
        <v>67</v>
      </c>
      <c r="O1249" s="38">
        <f t="shared" si="209"/>
        <v>91</v>
      </c>
      <c r="P1249" s="36">
        <f t="shared" si="209"/>
        <v>101</v>
      </c>
      <c r="Q1249" s="38">
        <f t="shared" si="209"/>
        <v>113</v>
      </c>
      <c r="R1249" s="38">
        <f t="shared" si="209"/>
        <v>118</v>
      </c>
      <c r="S1249" s="36">
        <f t="shared" si="209"/>
        <v>127</v>
      </c>
      <c r="T1249" s="38">
        <f t="shared" si="209"/>
        <v>159</v>
      </c>
      <c r="U1249" s="38">
        <f t="shared" si="209"/>
        <v>162</v>
      </c>
      <c r="V1249" s="38">
        <f t="shared" si="209"/>
        <v>176</v>
      </c>
      <c r="W1249" s="36">
        <f t="shared" si="209"/>
        <v>178</v>
      </c>
      <c r="X1249" s="38">
        <f t="shared" si="209"/>
        <v>181</v>
      </c>
      <c r="Y1249" s="38">
        <f t="shared" si="209"/>
        <v>187</v>
      </c>
      <c r="Z1249" s="38">
        <f t="shared" si="209"/>
        <v>186</v>
      </c>
      <c r="AA1249" s="38">
        <f t="shared" si="209"/>
        <v>12</v>
      </c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68"/>
      <c r="BE1249" s="68"/>
      <c r="BF1249" s="68"/>
    </row>
    <row r="1250" spans="1:58" s="26" customFormat="1" ht="15" customHeight="1" x14ac:dyDescent="0.25">
      <c r="A1250" s="29" t="s">
        <v>233</v>
      </c>
      <c r="B1250" s="19"/>
      <c r="C1250" s="19"/>
      <c r="D1250" s="28"/>
      <c r="E1250" s="19"/>
      <c r="F1250" s="19"/>
      <c r="G1250" s="19"/>
      <c r="H1250" s="18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8"/>
      <c r="AG1250" s="18"/>
      <c r="AH1250" s="18"/>
      <c r="AI1250" s="18"/>
      <c r="AJ1250" s="18"/>
      <c r="AK1250" s="18"/>
      <c r="AL1250" s="18"/>
      <c r="AM1250" s="18"/>
      <c r="AN1250" s="18"/>
      <c r="AO1250" s="18"/>
      <c r="AP1250" s="18"/>
      <c r="AQ1250" s="18"/>
      <c r="AR1250" s="18"/>
      <c r="AS1250" s="18"/>
      <c r="AT1250" s="18"/>
      <c r="AU1250" s="18"/>
      <c r="AV1250" s="18"/>
      <c r="AW1250" s="18"/>
      <c r="AX1250" s="18"/>
      <c r="AY1250" s="18"/>
      <c r="AZ1250" s="18"/>
      <c r="BA1250" s="18"/>
      <c r="BB1250" s="18"/>
      <c r="BC1250" s="18"/>
      <c r="BD1250" s="10"/>
      <c r="BE1250" s="10"/>
      <c r="BF1250" s="10"/>
    </row>
    <row r="1251" spans="1:58" s="26" customFormat="1" ht="15" customHeight="1" x14ac:dyDescent="0.25">
      <c r="A1251" s="1" t="s">
        <v>67</v>
      </c>
      <c r="H1251" s="10"/>
      <c r="I1251" s="10"/>
      <c r="J1251" s="10"/>
      <c r="K1251" s="10"/>
      <c r="L1251" s="10"/>
      <c r="M1251" s="10"/>
      <c r="N1251" s="10">
        <v>7</v>
      </c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  <c r="AC1251" s="10"/>
      <c r="AD1251" s="10"/>
      <c r="AE1251" s="10"/>
      <c r="AF1251" s="10"/>
      <c r="AG1251" s="10"/>
      <c r="AH1251" s="10"/>
      <c r="AI1251" s="10"/>
      <c r="AJ1251" s="10"/>
      <c r="AK1251" s="10"/>
      <c r="AL1251" s="10"/>
      <c r="AM1251" s="10"/>
      <c r="AN1251" s="10"/>
      <c r="AO1251" s="10"/>
      <c r="AP1251" s="10"/>
      <c r="AQ1251" s="10"/>
      <c r="AR1251" s="10"/>
      <c r="AS1251" s="10"/>
      <c r="AT1251" s="10"/>
      <c r="AU1251" s="10"/>
      <c r="AV1251" s="10"/>
      <c r="AW1251" s="10"/>
      <c r="AX1251" s="10"/>
      <c r="AY1251" s="10"/>
      <c r="AZ1251" s="10"/>
      <c r="BA1251" s="10"/>
      <c r="BB1251" s="10"/>
      <c r="BC1251" s="10"/>
      <c r="BD1251" s="10"/>
      <c r="BE1251" s="10"/>
      <c r="BF1251" s="10"/>
    </row>
    <row r="1252" spans="1:58" s="26" customFormat="1" ht="15" customHeight="1" x14ac:dyDescent="0.25">
      <c r="A1252" s="1" t="s">
        <v>64</v>
      </c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  <c r="AL1252" s="10"/>
      <c r="AM1252" s="10"/>
      <c r="AN1252" s="10"/>
      <c r="AO1252" s="10"/>
      <c r="AP1252" s="10"/>
      <c r="AQ1252" s="10"/>
      <c r="AR1252" s="10"/>
      <c r="AS1252" s="10"/>
      <c r="AT1252" s="10"/>
      <c r="AU1252" s="10"/>
      <c r="AV1252" s="10"/>
      <c r="AW1252" s="10"/>
      <c r="AX1252" s="10"/>
      <c r="AY1252" s="10"/>
      <c r="AZ1252" s="10"/>
      <c r="BA1252" s="10"/>
      <c r="BB1252" s="10"/>
      <c r="BC1252" s="10"/>
      <c r="BD1252" s="10"/>
      <c r="BE1252" s="10"/>
      <c r="BF1252" s="10"/>
    </row>
    <row r="1253" spans="1:58" s="26" customFormat="1" ht="15" customHeight="1" x14ac:dyDescent="0.25">
      <c r="A1253" s="1" t="s">
        <v>60</v>
      </c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/>
      <c r="AC1253" s="10"/>
      <c r="AD1253" s="10"/>
      <c r="AE1253" s="10"/>
      <c r="AF1253" s="10"/>
      <c r="AG1253" s="10"/>
      <c r="AH1253" s="10"/>
      <c r="AI1253" s="10"/>
      <c r="AJ1253" s="10"/>
      <c r="AK1253" s="10"/>
      <c r="AL1253" s="10"/>
      <c r="AM1253" s="10"/>
      <c r="AN1253" s="10"/>
      <c r="AO1253" s="10"/>
      <c r="AP1253" s="10"/>
      <c r="AQ1253" s="10"/>
      <c r="AR1253" s="10"/>
      <c r="AS1253" s="10"/>
      <c r="AT1253" s="10"/>
      <c r="AU1253" s="10"/>
      <c r="AV1253" s="10"/>
      <c r="AW1253" s="10"/>
      <c r="AX1253" s="10"/>
      <c r="AY1253" s="10"/>
      <c r="AZ1253" s="10"/>
      <c r="BA1253" s="10"/>
      <c r="BB1253" s="10"/>
      <c r="BC1253" s="10"/>
      <c r="BD1253" s="10"/>
      <c r="BE1253" s="10"/>
      <c r="BF1253" s="10"/>
    </row>
    <row r="1254" spans="1:58" s="29" customFormat="1" ht="15" customHeight="1" x14ac:dyDescent="0.25">
      <c r="A1254" s="6" t="s">
        <v>68</v>
      </c>
      <c r="B1254" s="38"/>
      <c r="C1254" s="38"/>
      <c r="D1254" s="36"/>
      <c r="E1254" s="38"/>
      <c r="F1254" s="38"/>
      <c r="G1254" s="38"/>
      <c r="H1254" s="38"/>
      <c r="I1254" s="38"/>
      <c r="J1254" s="36"/>
      <c r="K1254" s="38"/>
      <c r="L1254" s="38"/>
      <c r="M1254" s="38"/>
      <c r="N1254" s="38">
        <f>SUM(N1251:N1253)</f>
        <v>7</v>
      </c>
      <c r="O1254" s="38"/>
      <c r="P1254" s="36"/>
      <c r="Q1254" s="38"/>
      <c r="R1254" s="38"/>
      <c r="S1254" s="36"/>
      <c r="T1254" s="38"/>
      <c r="U1254" s="38"/>
      <c r="V1254" s="38"/>
      <c r="W1254" s="36"/>
      <c r="X1254" s="38"/>
      <c r="Y1254" s="38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68"/>
      <c r="BE1254" s="68"/>
      <c r="BF1254" s="68"/>
    </row>
    <row r="1255" spans="1:58" s="26" customFormat="1" ht="15" customHeight="1" x14ac:dyDescent="0.25">
      <c r="A1255" s="29" t="s">
        <v>234</v>
      </c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/>
      <c r="AC1255" s="10"/>
      <c r="AD1255" s="10"/>
      <c r="AE1255" s="10"/>
      <c r="AF1255" s="10"/>
      <c r="AG1255" s="10"/>
      <c r="AH1255" s="10"/>
      <c r="AI1255" s="10"/>
      <c r="AJ1255" s="10"/>
      <c r="AK1255" s="10"/>
      <c r="AL1255" s="10"/>
      <c r="AM1255" s="10"/>
      <c r="AN1255" s="10"/>
      <c r="AO1255" s="10"/>
      <c r="AP1255" s="10"/>
      <c r="AQ1255" s="10"/>
      <c r="AR1255" s="10"/>
      <c r="AS1255" s="10"/>
      <c r="AT1255" s="10"/>
      <c r="AU1255" s="10"/>
      <c r="AV1255" s="10"/>
      <c r="AW1255" s="10"/>
      <c r="AX1255" s="10"/>
      <c r="AY1255" s="10"/>
      <c r="AZ1255" s="10"/>
      <c r="BA1255" s="10"/>
      <c r="BB1255" s="10"/>
      <c r="BC1255" s="10"/>
      <c r="BD1255" s="10"/>
      <c r="BE1255" s="10"/>
      <c r="BF1255" s="10"/>
    </row>
    <row r="1256" spans="1:58" s="26" customFormat="1" ht="15" customHeight="1" x14ac:dyDescent="0.25">
      <c r="A1256" s="1" t="s">
        <v>67</v>
      </c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>
        <v>2</v>
      </c>
      <c r="S1256" s="10">
        <v>3</v>
      </c>
      <c r="T1256" s="10">
        <v>1</v>
      </c>
      <c r="U1256" s="10"/>
      <c r="V1256" s="10"/>
      <c r="W1256" s="10"/>
      <c r="X1256" s="10"/>
      <c r="Y1256" s="10"/>
      <c r="Z1256" s="10"/>
      <c r="AA1256" s="10"/>
      <c r="AB1256" s="10"/>
      <c r="AC1256" s="10"/>
      <c r="AD1256" s="10"/>
      <c r="AE1256" s="10"/>
      <c r="AF1256" s="10"/>
      <c r="AG1256" s="10"/>
      <c r="AH1256" s="10"/>
      <c r="AI1256" s="10"/>
      <c r="AJ1256" s="10"/>
      <c r="AK1256" s="10"/>
      <c r="AL1256" s="10"/>
      <c r="AM1256" s="10"/>
      <c r="AN1256" s="10"/>
      <c r="AO1256" s="10"/>
      <c r="AP1256" s="10"/>
      <c r="AQ1256" s="10"/>
      <c r="AR1256" s="10"/>
      <c r="AS1256" s="10"/>
      <c r="AT1256" s="10"/>
      <c r="AU1256" s="10"/>
      <c r="AV1256" s="10"/>
      <c r="AW1256" s="10"/>
      <c r="AX1256" s="10"/>
      <c r="AY1256" s="10"/>
      <c r="AZ1256" s="10"/>
      <c r="BA1256" s="10"/>
      <c r="BB1256" s="10"/>
      <c r="BC1256" s="10"/>
      <c r="BD1256" s="10"/>
      <c r="BE1256" s="10"/>
      <c r="BF1256" s="10"/>
    </row>
    <row r="1257" spans="1:58" s="26" customFormat="1" ht="15" customHeight="1" x14ac:dyDescent="0.25">
      <c r="A1257" s="1" t="s">
        <v>64</v>
      </c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/>
      <c r="AC1257" s="10"/>
      <c r="AD1257" s="10"/>
      <c r="AE1257" s="10"/>
      <c r="AF1257" s="10"/>
      <c r="AG1257" s="10"/>
      <c r="AH1257" s="10"/>
      <c r="AI1257" s="10"/>
      <c r="AJ1257" s="10"/>
      <c r="AK1257" s="10"/>
      <c r="AL1257" s="10"/>
      <c r="AM1257" s="10"/>
      <c r="AN1257" s="10"/>
      <c r="AO1257" s="10"/>
      <c r="AP1257" s="10"/>
      <c r="AQ1257" s="10"/>
      <c r="AR1257" s="10"/>
      <c r="AS1257" s="10"/>
      <c r="AT1257" s="10"/>
      <c r="AU1257" s="10"/>
      <c r="AV1257" s="10"/>
      <c r="AW1257" s="10"/>
      <c r="AX1257" s="10"/>
      <c r="AY1257" s="10"/>
      <c r="AZ1257" s="10"/>
      <c r="BA1257" s="10"/>
      <c r="BB1257" s="10"/>
      <c r="BC1257" s="10"/>
      <c r="BD1257" s="10"/>
      <c r="BE1257" s="10"/>
      <c r="BF1257" s="10"/>
    </row>
    <row r="1258" spans="1:58" s="26" customFormat="1" ht="15" customHeight="1" x14ac:dyDescent="0.25">
      <c r="A1258" s="1" t="s">
        <v>60</v>
      </c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  <c r="AC1258" s="10"/>
      <c r="AD1258" s="10"/>
      <c r="AE1258" s="10"/>
      <c r="AF1258" s="10"/>
      <c r="AG1258" s="10"/>
      <c r="AH1258" s="10"/>
      <c r="AI1258" s="10"/>
      <c r="AJ1258" s="10"/>
      <c r="AK1258" s="10"/>
      <c r="AL1258" s="10"/>
      <c r="AM1258" s="10"/>
      <c r="AN1258" s="10"/>
      <c r="AO1258" s="10"/>
      <c r="AP1258" s="10"/>
      <c r="AQ1258" s="10"/>
      <c r="AR1258" s="10"/>
      <c r="AS1258" s="10"/>
      <c r="AT1258" s="10"/>
      <c r="AU1258" s="10"/>
      <c r="AV1258" s="10"/>
      <c r="AW1258" s="10"/>
      <c r="AX1258" s="10"/>
      <c r="AY1258" s="10"/>
      <c r="AZ1258" s="10"/>
      <c r="BA1258" s="10"/>
      <c r="BB1258" s="10"/>
      <c r="BC1258" s="10"/>
      <c r="BD1258" s="10"/>
      <c r="BE1258" s="10"/>
      <c r="BF1258" s="10"/>
    </row>
    <row r="1259" spans="1:58" s="29" customFormat="1" ht="15" customHeight="1" x14ac:dyDescent="0.25">
      <c r="A1259" s="6" t="s">
        <v>68</v>
      </c>
      <c r="B1259" s="38"/>
      <c r="C1259" s="38"/>
      <c r="D1259" s="36"/>
      <c r="E1259" s="38"/>
      <c r="F1259" s="38"/>
      <c r="G1259" s="38"/>
      <c r="H1259" s="38"/>
      <c r="I1259" s="38"/>
      <c r="J1259" s="36"/>
      <c r="K1259" s="38"/>
      <c r="L1259" s="38"/>
      <c r="M1259" s="38"/>
      <c r="N1259" s="38"/>
      <c r="O1259" s="38"/>
      <c r="P1259" s="36"/>
      <c r="Q1259" s="38"/>
      <c r="R1259" s="38">
        <f>SUM(R1256:R1258)</f>
        <v>2</v>
      </c>
      <c r="S1259" s="36">
        <f>SUM(S1256:S1258)</f>
        <v>3</v>
      </c>
      <c r="T1259" s="38">
        <f>SUM(T1256:T1258)</f>
        <v>1</v>
      </c>
      <c r="U1259" s="38"/>
      <c r="V1259" s="38"/>
      <c r="W1259" s="36"/>
      <c r="X1259" s="38"/>
      <c r="Y1259" s="38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68"/>
      <c r="BE1259" s="68"/>
      <c r="BF1259" s="68"/>
    </row>
    <row r="1260" spans="1:58" s="26" customFormat="1" ht="15" customHeight="1" x14ac:dyDescent="0.25">
      <c r="A1260" s="29" t="s">
        <v>235</v>
      </c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/>
      <c r="AC1260" s="10"/>
      <c r="AD1260" s="10"/>
      <c r="AE1260" s="10"/>
      <c r="AF1260" s="10"/>
      <c r="AG1260" s="10"/>
      <c r="AH1260" s="10"/>
      <c r="AI1260" s="10"/>
      <c r="AJ1260" s="10"/>
      <c r="AK1260" s="10"/>
      <c r="AL1260" s="10"/>
      <c r="AM1260" s="10"/>
      <c r="AN1260" s="10"/>
      <c r="AO1260" s="10"/>
      <c r="AP1260" s="10"/>
      <c r="AQ1260" s="10"/>
      <c r="AR1260" s="10"/>
      <c r="AS1260" s="10"/>
      <c r="AT1260" s="10"/>
      <c r="AU1260" s="10"/>
      <c r="AV1260" s="10"/>
      <c r="AW1260" s="10"/>
      <c r="AX1260" s="10"/>
      <c r="AY1260" s="10"/>
      <c r="AZ1260" s="10"/>
      <c r="BA1260" s="10"/>
      <c r="BB1260" s="10"/>
      <c r="BC1260" s="10"/>
      <c r="BD1260" s="10"/>
      <c r="BE1260" s="10"/>
      <c r="BF1260" s="10"/>
    </row>
    <row r="1261" spans="1:58" s="26" customFormat="1" ht="15" customHeight="1" x14ac:dyDescent="0.25">
      <c r="A1261" s="1" t="s">
        <v>67</v>
      </c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>
        <v>1</v>
      </c>
      <c r="Z1261" s="10"/>
      <c r="AA1261" s="10">
        <v>1</v>
      </c>
      <c r="AB1261" s="10">
        <v>1</v>
      </c>
      <c r="AC1261" s="10"/>
      <c r="AD1261" s="10"/>
      <c r="AE1261" s="10"/>
      <c r="AF1261" s="10"/>
      <c r="AG1261" s="10"/>
      <c r="AH1261" s="10"/>
      <c r="AI1261" s="10"/>
      <c r="AJ1261" s="10"/>
      <c r="AK1261" s="10"/>
      <c r="AL1261" s="10"/>
      <c r="AM1261" s="10"/>
      <c r="AN1261" s="10"/>
      <c r="AO1261" s="10"/>
      <c r="AP1261" s="10"/>
      <c r="AQ1261" s="10"/>
      <c r="AR1261" s="10"/>
      <c r="AS1261" s="10"/>
      <c r="AT1261" s="10"/>
      <c r="AU1261" s="10"/>
      <c r="AV1261" s="10"/>
      <c r="AW1261" s="10"/>
      <c r="AX1261" s="10"/>
      <c r="AY1261" s="10"/>
      <c r="AZ1261" s="10"/>
      <c r="BA1261" s="10"/>
      <c r="BB1261" s="10"/>
      <c r="BC1261" s="10"/>
      <c r="BD1261" s="10"/>
      <c r="BE1261" s="10"/>
      <c r="BF1261" s="10"/>
    </row>
    <row r="1262" spans="1:58" s="26" customFormat="1" ht="15" customHeight="1" x14ac:dyDescent="0.25">
      <c r="A1262" s="1" t="s">
        <v>64</v>
      </c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  <c r="AC1262" s="10"/>
      <c r="AD1262" s="10"/>
      <c r="AE1262" s="10"/>
      <c r="AF1262" s="10"/>
      <c r="AG1262" s="10"/>
      <c r="AH1262" s="10"/>
      <c r="AI1262" s="10"/>
      <c r="AJ1262" s="10"/>
      <c r="AK1262" s="10"/>
      <c r="AL1262" s="10"/>
      <c r="AM1262" s="10"/>
      <c r="AN1262" s="10"/>
      <c r="AO1262" s="10"/>
      <c r="AP1262" s="10"/>
      <c r="AQ1262" s="10"/>
      <c r="AR1262" s="10"/>
      <c r="AS1262" s="10"/>
      <c r="AT1262" s="10"/>
      <c r="AU1262" s="10"/>
      <c r="AV1262" s="10"/>
      <c r="AW1262" s="10"/>
      <c r="AX1262" s="10"/>
      <c r="AY1262" s="10"/>
      <c r="AZ1262" s="10"/>
      <c r="BA1262" s="10"/>
      <c r="BB1262" s="10"/>
      <c r="BC1262" s="10"/>
      <c r="BD1262" s="10"/>
      <c r="BE1262" s="10"/>
      <c r="BF1262" s="10"/>
    </row>
    <row r="1263" spans="1:58" s="26" customFormat="1" ht="15" customHeight="1" x14ac:dyDescent="0.25">
      <c r="A1263" s="1" t="s">
        <v>60</v>
      </c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  <c r="AC1263" s="10"/>
      <c r="AD1263" s="10"/>
      <c r="AE1263" s="10"/>
      <c r="AF1263" s="10"/>
      <c r="AG1263" s="10"/>
      <c r="AH1263" s="10"/>
      <c r="AI1263" s="10"/>
      <c r="AJ1263" s="10"/>
      <c r="AK1263" s="10"/>
      <c r="AL1263" s="10"/>
      <c r="AM1263" s="10"/>
      <c r="AN1263" s="10"/>
      <c r="AO1263" s="10"/>
      <c r="AP1263" s="10"/>
      <c r="AQ1263" s="10"/>
      <c r="AR1263" s="10"/>
      <c r="AS1263" s="10"/>
      <c r="AT1263" s="10"/>
      <c r="AU1263" s="10"/>
      <c r="AV1263" s="10"/>
      <c r="AW1263" s="10"/>
      <c r="AX1263" s="10"/>
      <c r="AY1263" s="10"/>
      <c r="AZ1263" s="10"/>
      <c r="BA1263" s="10"/>
      <c r="BB1263" s="10"/>
      <c r="BC1263" s="10"/>
      <c r="BD1263" s="10"/>
      <c r="BE1263" s="10"/>
      <c r="BF1263" s="10"/>
    </row>
    <row r="1264" spans="1:58" s="29" customFormat="1" ht="15" customHeight="1" x14ac:dyDescent="0.25">
      <c r="A1264" s="6" t="s">
        <v>68</v>
      </c>
      <c r="B1264" s="38"/>
      <c r="C1264" s="38"/>
      <c r="D1264" s="36"/>
      <c r="E1264" s="38"/>
      <c r="F1264" s="38"/>
      <c r="G1264" s="38"/>
      <c r="H1264" s="38"/>
      <c r="I1264" s="38"/>
      <c r="J1264" s="36"/>
      <c r="K1264" s="38"/>
      <c r="L1264" s="38"/>
      <c r="M1264" s="38"/>
      <c r="N1264" s="38"/>
      <c r="O1264" s="38"/>
      <c r="P1264" s="36"/>
      <c r="Q1264" s="38"/>
      <c r="R1264" s="38"/>
      <c r="S1264" s="36"/>
      <c r="T1264" s="38"/>
      <c r="U1264" s="38"/>
      <c r="V1264" s="38"/>
      <c r="W1264" s="36"/>
      <c r="X1264" s="38"/>
      <c r="Y1264" s="38">
        <f>SUM(Y1261:Y1263)</f>
        <v>1</v>
      </c>
      <c r="Z1264" s="38">
        <f>SUM(Z1261:Z1263)</f>
        <v>0</v>
      </c>
      <c r="AA1264" s="38">
        <f>SUM(AA1261:AA1263)</f>
        <v>1</v>
      </c>
      <c r="AB1264" s="38">
        <f>SUM(AB1261:AB1263)</f>
        <v>1</v>
      </c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68"/>
      <c r="BE1264" s="68"/>
      <c r="BF1264" s="68"/>
    </row>
    <row r="1265" spans="1:68" s="26" customFormat="1" x14ac:dyDescent="0.25">
      <c r="A1265" s="30" t="s">
        <v>421</v>
      </c>
      <c r="B1265" s="1"/>
      <c r="C1265" s="1"/>
      <c r="D1265" s="35"/>
      <c r="E1265" s="1"/>
      <c r="F1265" s="1"/>
      <c r="G1265" s="1"/>
      <c r="H1265" s="1"/>
      <c r="I1265" s="1"/>
      <c r="J1265" s="35"/>
      <c r="K1265" s="1"/>
      <c r="L1265" s="1"/>
      <c r="M1265" s="1"/>
      <c r="N1265" s="1"/>
      <c r="O1265" s="1"/>
      <c r="P1265" s="35"/>
      <c r="Q1265" s="1"/>
      <c r="R1265" s="1"/>
      <c r="S1265" s="35"/>
      <c r="T1265" s="1"/>
      <c r="U1265" s="1"/>
      <c r="V1265" s="1"/>
      <c r="W1265" s="35"/>
      <c r="X1265" s="1"/>
      <c r="Y1265" s="1"/>
      <c r="Z1265" s="1"/>
      <c r="AA1265" s="1"/>
      <c r="AB1265" s="1"/>
      <c r="AC1265" s="1"/>
      <c r="AD1265" s="1"/>
      <c r="AE1265" s="1"/>
      <c r="AF1265" s="2"/>
      <c r="AG1265" s="2"/>
      <c r="AH1265" s="2"/>
      <c r="AI1265" s="2"/>
      <c r="AJ1265" s="2"/>
      <c r="AK1265" s="2"/>
      <c r="AL1265" s="2"/>
      <c r="AM1265" s="2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  <c r="AY1265" s="3"/>
      <c r="AZ1265" s="3"/>
      <c r="BA1265" s="3"/>
      <c r="BB1265" s="3"/>
      <c r="BC1265" s="2"/>
      <c r="BD1265" s="10"/>
      <c r="BE1265" s="10"/>
      <c r="BF1265" s="10"/>
    </row>
    <row r="1266" spans="1:68" s="26" customFormat="1" x14ac:dyDescent="0.25">
      <c r="A1266" s="24" t="s">
        <v>67</v>
      </c>
      <c r="B1266" s="36">
        <f>+B1271+B1276+B1281+B1286+B1291+B1296+B1301+B1306+B1311+B1316+B1321+B1326+B1331+B1336+B1341+B1346+B1351+B1356+B1361+B1366+B1371+B1376+B1381+B1386+B1391+B1396+B1401+B1406+B1411+B1416+B1421+B1426+B1431</f>
        <v>87</v>
      </c>
      <c r="C1266" s="36">
        <f t="shared" ref="C1266:BI1268" si="210">+C1271+C1276+C1281+C1286+C1291+C1296+C1301+C1306+C1311+C1316+C1321+C1326+C1331+C1336+C1341+C1346+C1351+C1356+C1361+C1366+C1371+C1376+C1381+C1386+C1391+C1396+C1401+C1406+C1411+C1416+C1421+C1426+C1431</f>
        <v>83</v>
      </c>
      <c r="D1266" s="36">
        <f t="shared" si="210"/>
        <v>136</v>
      </c>
      <c r="E1266" s="36">
        <f t="shared" si="210"/>
        <v>234</v>
      </c>
      <c r="F1266" s="36">
        <f t="shared" si="210"/>
        <v>308</v>
      </c>
      <c r="G1266" s="36">
        <f t="shared" si="210"/>
        <v>425</v>
      </c>
      <c r="H1266" s="36">
        <f t="shared" si="210"/>
        <v>411</v>
      </c>
      <c r="I1266" s="36">
        <f t="shared" si="210"/>
        <v>362</v>
      </c>
      <c r="J1266" s="36">
        <f t="shared" si="210"/>
        <v>325</v>
      </c>
      <c r="K1266" s="36">
        <f t="shared" si="210"/>
        <v>298</v>
      </c>
      <c r="L1266" s="36">
        <f t="shared" si="210"/>
        <v>257</v>
      </c>
      <c r="M1266" s="36">
        <f t="shared" si="210"/>
        <v>283</v>
      </c>
      <c r="N1266" s="36">
        <f t="shared" si="210"/>
        <v>288</v>
      </c>
      <c r="O1266" s="36">
        <f t="shared" si="210"/>
        <v>418</v>
      </c>
      <c r="P1266" s="36">
        <f t="shared" si="210"/>
        <v>401</v>
      </c>
      <c r="Q1266" s="36">
        <f t="shared" si="210"/>
        <v>386</v>
      </c>
      <c r="R1266" s="36">
        <f t="shared" si="210"/>
        <v>418</v>
      </c>
      <c r="S1266" s="36">
        <f t="shared" si="210"/>
        <v>466</v>
      </c>
      <c r="T1266" s="36">
        <f t="shared" si="210"/>
        <v>465</v>
      </c>
      <c r="U1266" s="36">
        <f t="shared" si="210"/>
        <v>480</v>
      </c>
      <c r="V1266" s="36">
        <f t="shared" si="210"/>
        <v>456</v>
      </c>
      <c r="W1266" s="36">
        <f t="shared" si="210"/>
        <v>500</v>
      </c>
      <c r="X1266" s="36">
        <f t="shared" si="210"/>
        <v>493</v>
      </c>
      <c r="Y1266" s="36">
        <f t="shared" si="210"/>
        <v>391</v>
      </c>
      <c r="Z1266" s="36">
        <f t="shared" si="210"/>
        <v>317</v>
      </c>
      <c r="AA1266" s="36">
        <f t="shared" si="210"/>
        <v>269</v>
      </c>
      <c r="AB1266" s="36">
        <f t="shared" si="210"/>
        <v>254</v>
      </c>
      <c r="AC1266" s="36">
        <f t="shared" si="210"/>
        <v>254</v>
      </c>
      <c r="AD1266" s="36">
        <f t="shared" si="210"/>
        <v>246</v>
      </c>
      <c r="AE1266" s="36">
        <f t="shared" si="210"/>
        <v>230</v>
      </c>
      <c r="AF1266" s="36">
        <f t="shared" si="210"/>
        <v>230</v>
      </c>
      <c r="AG1266" s="36">
        <f t="shared" si="210"/>
        <v>230</v>
      </c>
      <c r="AH1266" s="36">
        <f t="shared" si="210"/>
        <v>227</v>
      </c>
      <c r="AI1266" s="36">
        <f t="shared" si="210"/>
        <v>236</v>
      </c>
      <c r="AJ1266" s="36">
        <f t="shared" si="210"/>
        <v>237</v>
      </c>
      <c r="AK1266" s="36">
        <f t="shared" si="210"/>
        <v>234</v>
      </c>
      <c r="AL1266" s="36">
        <f t="shared" si="210"/>
        <v>232</v>
      </c>
      <c r="AM1266" s="36">
        <f t="shared" si="210"/>
        <v>201</v>
      </c>
      <c r="AN1266" s="36">
        <f t="shared" si="210"/>
        <v>200</v>
      </c>
      <c r="AO1266" s="36">
        <f t="shared" si="210"/>
        <v>202</v>
      </c>
      <c r="AP1266" s="36">
        <f t="shared" si="210"/>
        <v>119</v>
      </c>
      <c r="AQ1266" s="36">
        <f t="shared" si="210"/>
        <v>116</v>
      </c>
      <c r="AR1266" s="36">
        <f t="shared" si="210"/>
        <v>112</v>
      </c>
      <c r="AS1266" s="36">
        <f t="shared" si="210"/>
        <v>107</v>
      </c>
      <c r="AT1266" s="36">
        <f t="shared" si="210"/>
        <v>103</v>
      </c>
      <c r="AU1266" s="36">
        <f t="shared" si="210"/>
        <v>103</v>
      </c>
      <c r="AV1266" s="36">
        <f t="shared" si="210"/>
        <v>104</v>
      </c>
      <c r="AW1266" s="36">
        <f t="shared" si="210"/>
        <v>169</v>
      </c>
      <c r="AX1266" s="36">
        <f t="shared" si="210"/>
        <v>165</v>
      </c>
      <c r="AY1266" s="36">
        <f t="shared" si="210"/>
        <v>165</v>
      </c>
      <c r="AZ1266" s="36">
        <f t="shared" si="210"/>
        <v>168</v>
      </c>
      <c r="BA1266" s="36">
        <f t="shared" si="210"/>
        <v>164</v>
      </c>
      <c r="BB1266" s="36">
        <f t="shared" si="210"/>
        <v>162</v>
      </c>
      <c r="BC1266" s="36">
        <f t="shared" si="210"/>
        <v>165</v>
      </c>
      <c r="BD1266" s="36">
        <f t="shared" si="210"/>
        <v>193</v>
      </c>
      <c r="BE1266" s="36">
        <f t="shared" si="210"/>
        <v>202</v>
      </c>
      <c r="BF1266" s="36">
        <f t="shared" si="210"/>
        <v>192</v>
      </c>
      <c r="BG1266" s="36">
        <f t="shared" si="210"/>
        <v>182</v>
      </c>
      <c r="BH1266" s="36">
        <f t="shared" si="210"/>
        <v>180</v>
      </c>
      <c r="BI1266" s="36">
        <f t="shared" si="210"/>
        <v>159</v>
      </c>
      <c r="BJ1266" s="35">
        <v>160</v>
      </c>
      <c r="BK1266" s="35">
        <v>151</v>
      </c>
      <c r="BL1266" s="35">
        <v>170</v>
      </c>
      <c r="BM1266" s="35">
        <v>138</v>
      </c>
      <c r="BN1266" s="35">
        <v>156</v>
      </c>
      <c r="BO1266" s="35">
        <v>157</v>
      </c>
      <c r="BP1266" s="35">
        <v>160</v>
      </c>
    </row>
    <row r="1267" spans="1:68" s="26" customFormat="1" x14ac:dyDescent="0.25">
      <c r="A1267" s="24" t="s">
        <v>64</v>
      </c>
      <c r="B1267" s="36">
        <f t="shared" ref="B1267:Q1268" si="211">+B1272+B1277+B1282+B1287+B1292+B1297+B1302+B1307+B1312+B1317+B1322+B1327+B1332+B1337+B1342+B1347+B1352+B1357+B1362+B1367+B1372+B1377+B1382+B1387+B1392+B1397+B1402+B1407+B1412+B1417+B1422+B1427+B1432</f>
        <v>0</v>
      </c>
      <c r="C1267" s="36">
        <f t="shared" si="211"/>
        <v>0</v>
      </c>
      <c r="D1267" s="36">
        <f t="shared" si="211"/>
        <v>0</v>
      </c>
      <c r="E1267" s="36">
        <f t="shared" si="211"/>
        <v>0</v>
      </c>
      <c r="F1267" s="36">
        <f t="shared" si="211"/>
        <v>0</v>
      </c>
      <c r="G1267" s="36">
        <f t="shared" si="211"/>
        <v>0</v>
      </c>
      <c r="H1267" s="36">
        <f t="shared" si="211"/>
        <v>0</v>
      </c>
      <c r="I1267" s="36">
        <f t="shared" si="211"/>
        <v>0</v>
      </c>
      <c r="J1267" s="36">
        <f t="shared" si="211"/>
        <v>0</v>
      </c>
      <c r="K1267" s="36">
        <f t="shared" si="211"/>
        <v>0</v>
      </c>
      <c r="L1267" s="36">
        <f t="shared" si="211"/>
        <v>0</v>
      </c>
      <c r="M1267" s="36">
        <f t="shared" si="211"/>
        <v>0</v>
      </c>
      <c r="N1267" s="36">
        <f t="shared" si="211"/>
        <v>0</v>
      </c>
      <c r="O1267" s="36">
        <f t="shared" si="211"/>
        <v>0</v>
      </c>
      <c r="P1267" s="36">
        <f t="shared" si="211"/>
        <v>0</v>
      </c>
      <c r="Q1267" s="36">
        <f t="shared" si="211"/>
        <v>0</v>
      </c>
      <c r="R1267" s="36">
        <f t="shared" si="210"/>
        <v>0</v>
      </c>
      <c r="S1267" s="36">
        <f t="shared" si="210"/>
        <v>0</v>
      </c>
      <c r="T1267" s="36">
        <f t="shared" si="210"/>
        <v>0</v>
      </c>
      <c r="U1267" s="36">
        <f t="shared" si="210"/>
        <v>0</v>
      </c>
      <c r="V1267" s="36">
        <f t="shared" si="210"/>
        <v>0</v>
      </c>
      <c r="W1267" s="36">
        <f t="shared" si="210"/>
        <v>5</v>
      </c>
      <c r="X1267" s="36">
        <f t="shared" si="210"/>
        <v>23</v>
      </c>
      <c r="Y1267" s="36">
        <f t="shared" si="210"/>
        <v>29</v>
      </c>
      <c r="Z1267" s="36">
        <f t="shared" si="210"/>
        <v>26</v>
      </c>
      <c r="AA1267" s="36">
        <f t="shared" si="210"/>
        <v>13</v>
      </c>
      <c r="AB1267" s="36">
        <f t="shared" si="210"/>
        <v>13</v>
      </c>
      <c r="AC1267" s="36">
        <f t="shared" si="210"/>
        <v>12</v>
      </c>
      <c r="AD1267" s="36">
        <f t="shared" si="210"/>
        <v>13</v>
      </c>
      <c r="AE1267" s="36">
        <f t="shared" si="210"/>
        <v>20</v>
      </c>
      <c r="AF1267" s="36">
        <f t="shared" si="210"/>
        <v>24</v>
      </c>
      <c r="AG1267" s="36">
        <f t="shared" si="210"/>
        <v>24</v>
      </c>
      <c r="AH1267" s="36">
        <f t="shared" si="210"/>
        <v>23</v>
      </c>
      <c r="AI1267" s="36">
        <f t="shared" si="210"/>
        <v>24</v>
      </c>
      <c r="AJ1267" s="36">
        <f t="shared" si="210"/>
        <v>24</v>
      </c>
      <c r="AK1267" s="36">
        <f t="shared" si="210"/>
        <v>24</v>
      </c>
      <c r="AL1267" s="36">
        <f t="shared" si="210"/>
        <v>24</v>
      </c>
      <c r="AM1267" s="36">
        <f t="shared" si="210"/>
        <v>23</v>
      </c>
      <c r="AN1267" s="36">
        <f t="shared" si="210"/>
        <v>23</v>
      </c>
      <c r="AO1267" s="36">
        <f t="shared" si="210"/>
        <v>22</v>
      </c>
      <c r="AP1267" s="36">
        <f t="shared" si="210"/>
        <v>115</v>
      </c>
      <c r="AQ1267" s="36">
        <f t="shared" si="210"/>
        <v>121</v>
      </c>
      <c r="AR1267" s="36">
        <f t="shared" si="210"/>
        <v>49</v>
      </c>
      <c r="AS1267" s="36">
        <f t="shared" si="210"/>
        <v>121</v>
      </c>
      <c r="AT1267" s="36">
        <f t="shared" si="210"/>
        <v>111</v>
      </c>
      <c r="AU1267" s="36">
        <f t="shared" si="210"/>
        <v>105</v>
      </c>
      <c r="AV1267" s="36">
        <f t="shared" si="210"/>
        <v>93</v>
      </c>
      <c r="AW1267" s="36">
        <f t="shared" si="210"/>
        <v>29</v>
      </c>
      <c r="AX1267" s="36">
        <f t="shared" si="210"/>
        <v>23</v>
      </c>
      <c r="AY1267" s="36">
        <f t="shared" si="210"/>
        <v>23</v>
      </c>
      <c r="AZ1267" s="36">
        <f t="shared" si="210"/>
        <v>23</v>
      </c>
      <c r="BA1267" s="36">
        <f t="shared" si="210"/>
        <v>23</v>
      </c>
      <c r="BB1267" s="36">
        <f t="shared" si="210"/>
        <v>23</v>
      </c>
      <c r="BC1267" s="36">
        <f t="shared" si="210"/>
        <v>18</v>
      </c>
      <c r="BD1267" s="36">
        <f t="shared" si="210"/>
        <v>15</v>
      </c>
      <c r="BE1267" s="36">
        <f t="shared" si="210"/>
        <v>15</v>
      </c>
      <c r="BF1267" s="36">
        <f t="shared" si="210"/>
        <v>15</v>
      </c>
      <c r="BG1267" s="36">
        <f t="shared" si="210"/>
        <v>15</v>
      </c>
      <c r="BH1267" s="36">
        <f t="shared" si="210"/>
        <v>15</v>
      </c>
      <c r="BI1267" s="36">
        <f t="shared" si="210"/>
        <v>15</v>
      </c>
      <c r="BJ1267" s="35">
        <v>16</v>
      </c>
      <c r="BK1267" s="35">
        <v>15</v>
      </c>
      <c r="BL1267" s="35">
        <v>15</v>
      </c>
      <c r="BM1267" s="35">
        <v>15</v>
      </c>
      <c r="BN1267" s="35">
        <v>15</v>
      </c>
      <c r="BO1267" s="35">
        <v>15</v>
      </c>
      <c r="BP1267" s="35">
        <v>15</v>
      </c>
    </row>
    <row r="1268" spans="1:68" s="26" customFormat="1" x14ac:dyDescent="0.25">
      <c r="A1268" s="24" t="s">
        <v>60</v>
      </c>
      <c r="B1268" s="36">
        <f t="shared" si="211"/>
        <v>0</v>
      </c>
      <c r="C1268" s="36">
        <f t="shared" si="210"/>
        <v>0</v>
      </c>
      <c r="D1268" s="36">
        <f t="shared" si="210"/>
        <v>0</v>
      </c>
      <c r="E1268" s="36">
        <f t="shared" si="210"/>
        <v>0</v>
      </c>
      <c r="F1268" s="36">
        <f t="shared" si="210"/>
        <v>0</v>
      </c>
      <c r="G1268" s="36">
        <f t="shared" si="210"/>
        <v>0</v>
      </c>
      <c r="H1268" s="36">
        <f t="shared" si="210"/>
        <v>0</v>
      </c>
      <c r="I1268" s="36">
        <f t="shared" si="210"/>
        <v>0</v>
      </c>
      <c r="J1268" s="36">
        <f t="shared" si="210"/>
        <v>0</v>
      </c>
      <c r="K1268" s="36">
        <f t="shared" si="210"/>
        <v>0</v>
      </c>
      <c r="L1268" s="36">
        <f t="shared" si="210"/>
        <v>0</v>
      </c>
      <c r="M1268" s="36">
        <f t="shared" si="210"/>
        <v>0</v>
      </c>
      <c r="N1268" s="36">
        <f t="shared" si="210"/>
        <v>0</v>
      </c>
      <c r="O1268" s="36">
        <f t="shared" si="210"/>
        <v>0</v>
      </c>
      <c r="P1268" s="36">
        <f t="shared" si="210"/>
        <v>0</v>
      </c>
      <c r="Q1268" s="36">
        <f t="shared" si="210"/>
        <v>0</v>
      </c>
      <c r="R1268" s="36">
        <f t="shared" si="210"/>
        <v>0</v>
      </c>
      <c r="S1268" s="36">
        <f t="shared" si="210"/>
        <v>0</v>
      </c>
      <c r="T1268" s="36">
        <f t="shared" si="210"/>
        <v>0</v>
      </c>
      <c r="U1268" s="36">
        <f t="shared" si="210"/>
        <v>0</v>
      </c>
      <c r="V1268" s="36">
        <f t="shared" si="210"/>
        <v>0</v>
      </c>
      <c r="W1268" s="36">
        <f t="shared" si="210"/>
        <v>0</v>
      </c>
      <c r="X1268" s="36">
        <f t="shared" si="210"/>
        <v>0</v>
      </c>
      <c r="Y1268" s="36">
        <f t="shared" si="210"/>
        <v>0</v>
      </c>
      <c r="Z1268" s="36">
        <f t="shared" si="210"/>
        <v>12</v>
      </c>
      <c r="AA1268" s="36">
        <f t="shared" si="210"/>
        <v>23</v>
      </c>
      <c r="AB1268" s="36">
        <f t="shared" si="210"/>
        <v>29</v>
      </c>
      <c r="AC1268" s="36">
        <f t="shared" si="210"/>
        <v>29</v>
      </c>
      <c r="AD1268" s="36">
        <f t="shared" si="210"/>
        <v>28</v>
      </c>
      <c r="AE1268" s="36">
        <f t="shared" si="210"/>
        <v>30</v>
      </c>
      <c r="AF1268" s="36">
        <f t="shared" si="210"/>
        <v>11</v>
      </c>
      <c r="AG1268" s="36">
        <f t="shared" si="210"/>
        <v>12</v>
      </c>
      <c r="AH1268" s="36">
        <f t="shared" si="210"/>
        <v>11</v>
      </c>
      <c r="AI1268" s="36">
        <f t="shared" si="210"/>
        <v>11</v>
      </c>
      <c r="AJ1268" s="36">
        <f t="shared" si="210"/>
        <v>11</v>
      </c>
      <c r="AK1268" s="36">
        <f t="shared" si="210"/>
        <v>11</v>
      </c>
      <c r="AL1268" s="36">
        <f t="shared" si="210"/>
        <v>11</v>
      </c>
      <c r="AM1268" s="36">
        <f t="shared" si="210"/>
        <v>10</v>
      </c>
      <c r="AN1268" s="36">
        <f t="shared" si="210"/>
        <v>9</v>
      </c>
      <c r="AO1268" s="36">
        <f t="shared" si="210"/>
        <v>9</v>
      </c>
      <c r="AP1268" s="36">
        <f t="shared" si="210"/>
        <v>7</v>
      </c>
      <c r="AQ1268" s="36">
        <f t="shared" si="210"/>
        <v>16</v>
      </c>
      <c r="AR1268" s="36">
        <f t="shared" si="210"/>
        <v>15</v>
      </c>
      <c r="AS1268" s="36">
        <f t="shared" si="210"/>
        <v>16</v>
      </c>
      <c r="AT1268" s="36">
        <f t="shared" si="210"/>
        <v>21</v>
      </c>
      <c r="AU1268" s="36">
        <f t="shared" si="210"/>
        <v>18</v>
      </c>
      <c r="AV1268" s="36">
        <f t="shared" si="210"/>
        <v>18</v>
      </c>
      <c r="AW1268" s="36">
        <f t="shared" si="210"/>
        <v>17</v>
      </c>
      <c r="AX1268" s="36">
        <f t="shared" si="210"/>
        <v>18</v>
      </c>
      <c r="AY1268" s="36">
        <f t="shared" si="210"/>
        <v>18</v>
      </c>
      <c r="AZ1268" s="36">
        <f t="shared" si="210"/>
        <v>18</v>
      </c>
      <c r="BA1268" s="36">
        <f t="shared" si="210"/>
        <v>18</v>
      </c>
      <c r="BB1268" s="36">
        <f t="shared" si="210"/>
        <v>18</v>
      </c>
      <c r="BC1268" s="36">
        <f t="shared" si="210"/>
        <v>17</v>
      </c>
      <c r="BD1268" s="36">
        <f t="shared" si="210"/>
        <v>18</v>
      </c>
      <c r="BE1268" s="36">
        <f t="shared" si="210"/>
        <v>18</v>
      </c>
      <c r="BF1268" s="36">
        <f t="shared" si="210"/>
        <v>18</v>
      </c>
      <c r="BG1268" s="36">
        <f t="shared" si="210"/>
        <v>18</v>
      </c>
      <c r="BH1268" s="36">
        <f t="shared" si="210"/>
        <v>18</v>
      </c>
      <c r="BI1268" s="36">
        <f t="shared" si="210"/>
        <v>17</v>
      </c>
      <c r="BJ1268" s="35">
        <v>17</v>
      </c>
      <c r="BK1268" s="35">
        <v>17</v>
      </c>
      <c r="BL1268" s="35">
        <v>17</v>
      </c>
      <c r="BM1268" s="35">
        <v>17</v>
      </c>
      <c r="BN1268" s="35">
        <v>17</v>
      </c>
      <c r="BO1268" s="35">
        <v>17</v>
      </c>
      <c r="BP1268" s="35">
        <v>17</v>
      </c>
    </row>
    <row r="1269" spans="1:68" s="26" customFormat="1" x14ac:dyDescent="0.25">
      <c r="A1269" s="25" t="s">
        <v>68</v>
      </c>
      <c r="B1269" s="36">
        <f>SUM(B1266:B1268)</f>
        <v>87</v>
      </c>
      <c r="C1269" s="36">
        <f t="shared" ref="C1269:BI1269" si="212">SUM(C1266:C1268)</f>
        <v>83</v>
      </c>
      <c r="D1269" s="36">
        <f t="shared" si="212"/>
        <v>136</v>
      </c>
      <c r="E1269" s="36">
        <f t="shared" si="212"/>
        <v>234</v>
      </c>
      <c r="F1269" s="36">
        <f t="shared" si="212"/>
        <v>308</v>
      </c>
      <c r="G1269" s="36">
        <f t="shared" si="212"/>
        <v>425</v>
      </c>
      <c r="H1269" s="36">
        <f t="shared" si="212"/>
        <v>411</v>
      </c>
      <c r="I1269" s="36">
        <f t="shared" si="212"/>
        <v>362</v>
      </c>
      <c r="J1269" s="36">
        <f t="shared" si="212"/>
        <v>325</v>
      </c>
      <c r="K1269" s="36">
        <f t="shared" si="212"/>
        <v>298</v>
      </c>
      <c r="L1269" s="36">
        <f t="shared" si="212"/>
        <v>257</v>
      </c>
      <c r="M1269" s="36">
        <f t="shared" si="212"/>
        <v>283</v>
      </c>
      <c r="N1269" s="36">
        <f t="shared" si="212"/>
        <v>288</v>
      </c>
      <c r="O1269" s="36">
        <f t="shared" si="212"/>
        <v>418</v>
      </c>
      <c r="P1269" s="36">
        <f t="shared" si="212"/>
        <v>401</v>
      </c>
      <c r="Q1269" s="36">
        <f t="shared" si="212"/>
        <v>386</v>
      </c>
      <c r="R1269" s="36">
        <f t="shared" si="212"/>
        <v>418</v>
      </c>
      <c r="S1269" s="36">
        <f t="shared" si="212"/>
        <v>466</v>
      </c>
      <c r="T1269" s="36">
        <f t="shared" si="212"/>
        <v>465</v>
      </c>
      <c r="U1269" s="36">
        <f t="shared" si="212"/>
        <v>480</v>
      </c>
      <c r="V1269" s="36">
        <f t="shared" si="212"/>
        <v>456</v>
      </c>
      <c r="W1269" s="36">
        <f t="shared" si="212"/>
        <v>505</v>
      </c>
      <c r="X1269" s="36">
        <f t="shared" si="212"/>
        <v>516</v>
      </c>
      <c r="Y1269" s="36">
        <f t="shared" si="212"/>
        <v>420</v>
      </c>
      <c r="Z1269" s="36">
        <f t="shared" si="212"/>
        <v>355</v>
      </c>
      <c r="AA1269" s="36">
        <f t="shared" si="212"/>
        <v>305</v>
      </c>
      <c r="AB1269" s="36">
        <f t="shared" si="212"/>
        <v>296</v>
      </c>
      <c r="AC1269" s="36">
        <f t="shared" si="212"/>
        <v>295</v>
      </c>
      <c r="AD1269" s="36">
        <f t="shared" si="212"/>
        <v>287</v>
      </c>
      <c r="AE1269" s="36">
        <f t="shared" si="212"/>
        <v>280</v>
      </c>
      <c r="AF1269" s="36">
        <f t="shared" si="212"/>
        <v>265</v>
      </c>
      <c r="AG1269" s="36">
        <f t="shared" si="212"/>
        <v>266</v>
      </c>
      <c r="AH1269" s="36">
        <f t="shared" si="212"/>
        <v>261</v>
      </c>
      <c r="AI1269" s="36">
        <f t="shared" si="212"/>
        <v>271</v>
      </c>
      <c r="AJ1269" s="36">
        <f t="shared" si="212"/>
        <v>272</v>
      </c>
      <c r="AK1269" s="36">
        <f t="shared" si="212"/>
        <v>269</v>
      </c>
      <c r="AL1269" s="36">
        <f t="shared" si="212"/>
        <v>267</v>
      </c>
      <c r="AM1269" s="36">
        <f t="shared" si="212"/>
        <v>234</v>
      </c>
      <c r="AN1269" s="36">
        <f t="shared" si="212"/>
        <v>232</v>
      </c>
      <c r="AO1269" s="36">
        <f t="shared" si="212"/>
        <v>233</v>
      </c>
      <c r="AP1269" s="36">
        <f t="shared" si="212"/>
        <v>241</v>
      </c>
      <c r="AQ1269" s="36">
        <f t="shared" si="212"/>
        <v>253</v>
      </c>
      <c r="AR1269" s="36">
        <f t="shared" si="212"/>
        <v>176</v>
      </c>
      <c r="AS1269" s="36">
        <f t="shared" si="212"/>
        <v>244</v>
      </c>
      <c r="AT1269" s="36">
        <f t="shared" si="212"/>
        <v>235</v>
      </c>
      <c r="AU1269" s="36">
        <f t="shared" si="212"/>
        <v>226</v>
      </c>
      <c r="AV1269" s="36">
        <f t="shared" si="212"/>
        <v>215</v>
      </c>
      <c r="AW1269" s="36">
        <f t="shared" si="212"/>
        <v>215</v>
      </c>
      <c r="AX1269" s="36">
        <f t="shared" si="212"/>
        <v>206</v>
      </c>
      <c r="AY1269" s="36">
        <f t="shared" si="212"/>
        <v>206</v>
      </c>
      <c r="AZ1269" s="36">
        <f t="shared" si="212"/>
        <v>209</v>
      </c>
      <c r="BA1269" s="36">
        <f t="shared" si="212"/>
        <v>205</v>
      </c>
      <c r="BB1269" s="36">
        <f t="shared" si="212"/>
        <v>203</v>
      </c>
      <c r="BC1269" s="36">
        <f t="shared" si="212"/>
        <v>200</v>
      </c>
      <c r="BD1269" s="36">
        <f t="shared" si="212"/>
        <v>226</v>
      </c>
      <c r="BE1269" s="36">
        <f t="shared" si="212"/>
        <v>235</v>
      </c>
      <c r="BF1269" s="36">
        <f t="shared" si="212"/>
        <v>225</v>
      </c>
      <c r="BG1269" s="36">
        <f t="shared" si="212"/>
        <v>215</v>
      </c>
      <c r="BH1269" s="36">
        <f t="shared" si="212"/>
        <v>213</v>
      </c>
      <c r="BI1269" s="36">
        <f t="shared" si="212"/>
        <v>191</v>
      </c>
      <c r="BJ1269" s="35">
        <v>192</v>
      </c>
      <c r="BK1269" s="35">
        <v>183</v>
      </c>
      <c r="BL1269" s="35">
        <v>202</v>
      </c>
      <c r="BM1269" s="35">
        <v>170</v>
      </c>
      <c r="BN1269" s="35">
        <v>188</v>
      </c>
      <c r="BO1269" s="35">
        <v>189</v>
      </c>
      <c r="BP1269" s="35">
        <v>192</v>
      </c>
    </row>
    <row r="1270" spans="1:68" s="26" customFormat="1" x14ac:dyDescent="0.25">
      <c r="A1270" s="8" t="s">
        <v>324</v>
      </c>
      <c r="B1270" s="11"/>
      <c r="C1270" s="11"/>
      <c r="D1270" s="11"/>
      <c r="E1270" s="11"/>
      <c r="F1270" s="11"/>
      <c r="G1270" s="11"/>
      <c r="H1270" s="9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  <c r="AC1270" s="10"/>
      <c r="AD1270" s="10"/>
      <c r="AE1270" s="10"/>
      <c r="AF1270" s="11"/>
      <c r="AG1270" s="11"/>
      <c r="AH1270" s="11"/>
      <c r="AI1270" s="11"/>
      <c r="AJ1270" s="11"/>
      <c r="AK1270" s="11"/>
      <c r="AL1270" s="11"/>
      <c r="AM1270" s="11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10"/>
      <c r="BE1270" s="10"/>
      <c r="BF1270" s="10"/>
    </row>
    <row r="1271" spans="1:68" s="26" customFormat="1" x14ac:dyDescent="0.25">
      <c r="A1271" s="1" t="s">
        <v>67</v>
      </c>
      <c r="B1271" s="11"/>
      <c r="C1271" s="11"/>
      <c r="D1271" s="11"/>
      <c r="E1271" s="11"/>
      <c r="F1271" s="11"/>
      <c r="G1271" s="11"/>
      <c r="H1271" s="9"/>
      <c r="I1271" s="10"/>
      <c r="J1271" s="10"/>
      <c r="K1271" s="10"/>
      <c r="L1271" s="10"/>
      <c r="M1271" s="10"/>
      <c r="N1271" s="10"/>
      <c r="O1271" s="10">
        <v>4</v>
      </c>
      <c r="P1271" s="10">
        <v>5</v>
      </c>
      <c r="Q1271" s="10">
        <v>4</v>
      </c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  <c r="AC1271" s="10"/>
      <c r="AD1271" s="10"/>
      <c r="AE1271" s="10"/>
      <c r="AF1271" s="11"/>
      <c r="AG1271" s="11"/>
      <c r="AH1271" s="11"/>
      <c r="AI1271" s="11"/>
      <c r="AJ1271" s="11"/>
      <c r="AK1271" s="11"/>
      <c r="AL1271" s="11"/>
      <c r="AM1271" s="11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10"/>
      <c r="BE1271" s="10"/>
      <c r="BF1271" s="10"/>
    </row>
    <row r="1272" spans="1:68" s="26" customFormat="1" x14ac:dyDescent="0.25">
      <c r="A1272" s="1" t="s">
        <v>64</v>
      </c>
      <c r="B1272" s="11"/>
      <c r="C1272" s="11"/>
      <c r="D1272" s="11"/>
      <c r="E1272" s="11"/>
      <c r="F1272" s="11"/>
      <c r="G1272" s="11"/>
      <c r="H1272" s="9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  <c r="AC1272" s="10"/>
      <c r="AD1272" s="10"/>
      <c r="AE1272" s="10"/>
      <c r="AF1272" s="11"/>
      <c r="AG1272" s="11"/>
      <c r="AH1272" s="11"/>
      <c r="AI1272" s="11"/>
      <c r="AJ1272" s="11"/>
      <c r="AK1272" s="11"/>
      <c r="AL1272" s="11"/>
      <c r="AM1272" s="11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10"/>
      <c r="BE1272" s="10"/>
      <c r="BF1272" s="10"/>
    </row>
    <row r="1273" spans="1:68" s="26" customFormat="1" x14ac:dyDescent="0.25">
      <c r="A1273" s="1" t="s">
        <v>60</v>
      </c>
      <c r="B1273" s="11"/>
      <c r="C1273" s="11"/>
      <c r="D1273" s="11"/>
      <c r="E1273" s="11"/>
      <c r="F1273" s="11"/>
      <c r="G1273" s="11"/>
      <c r="H1273" s="9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  <c r="AC1273" s="10"/>
      <c r="AD1273" s="10"/>
      <c r="AE1273" s="10"/>
      <c r="AF1273" s="11"/>
      <c r="AG1273" s="11"/>
      <c r="AH1273" s="11"/>
      <c r="AI1273" s="11"/>
      <c r="AJ1273" s="11"/>
      <c r="AK1273" s="11"/>
      <c r="AL1273" s="11"/>
      <c r="AM1273" s="11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10"/>
      <c r="BE1273" s="10"/>
      <c r="BF1273" s="10"/>
    </row>
    <row r="1274" spans="1:68" s="29" customFormat="1" x14ac:dyDescent="0.25">
      <c r="A1274" s="6" t="s">
        <v>68</v>
      </c>
      <c r="B1274" s="38"/>
      <c r="C1274" s="38"/>
      <c r="D1274" s="38"/>
      <c r="E1274" s="38"/>
      <c r="F1274" s="38"/>
      <c r="G1274" s="38"/>
      <c r="H1274" s="38"/>
      <c r="I1274" s="38"/>
      <c r="J1274" s="38"/>
      <c r="K1274" s="38"/>
      <c r="L1274" s="38"/>
      <c r="M1274" s="38"/>
      <c r="N1274" s="38"/>
      <c r="O1274" s="38">
        <f>SUM(O1271:O1273)</f>
        <v>4</v>
      </c>
      <c r="P1274" s="38">
        <f>SUM(P1271:P1273)</f>
        <v>5</v>
      </c>
      <c r="Q1274" s="38">
        <f>SUM(Q1271:Q1273)</f>
        <v>4</v>
      </c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68"/>
      <c r="BE1274" s="68"/>
      <c r="BF1274" s="68"/>
    </row>
    <row r="1275" spans="1:68" s="26" customFormat="1" x14ac:dyDescent="0.25">
      <c r="A1275" s="8" t="s">
        <v>331</v>
      </c>
      <c r="B1275" s="11"/>
      <c r="C1275" s="11"/>
      <c r="D1275" s="11"/>
      <c r="E1275" s="11"/>
      <c r="F1275" s="11"/>
      <c r="G1275" s="11"/>
      <c r="H1275" s="9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1"/>
      <c r="AG1275" s="11"/>
      <c r="AH1275" s="11"/>
      <c r="AI1275" s="11"/>
      <c r="AJ1275" s="11"/>
      <c r="AK1275" s="11"/>
      <c r="AL1275" s="11"/>
      <c r="AM1275" s="11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10"/>
      <c r="BE1275" s="10"/>
      <c r="BF1275" s="10"/>
    </row>
    <row r="1276" spans="1:68" s="26" customFormat="1" x14ac:dyDescent="0.25">
      <c r="A1276" s="1" t="s">
        <v>67</v>
      </c>
      <c r="B1276" s="9">
        <v>77</v>
      </c>
      <c r="C1276" s="9">
        <v>60</v>
      </c>
      <c r="D1276" s="9">
        <v>47</v>
      </c>
      <c r="E1276" s="9">
        <v>46</v>
      </c>
      <c r="F1276" s="10">
        <v>26</v>
      </c>
      <c r="G1276" s="10">
        <v>34</v>
      </c>
      <c r="H1276" s="9">
        <v>27</v>
      </c>
      <c r="I1276" s="10">
        <v>22</v>
      </c>
      <c r="J1276" s="10">
        <v>16</v>
      </c>
      <c r="K1276" s="10">
        <v>11</v>
      </c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/>
      <c r="AF1276" s="11"/>
      <c r="AG1276" s="11"/>
      <c r="AH1276" s="11"/>
      <c r="AI1276" s="11"/>
      <c r="AJ1276" s="11"/>
      <c r="AK1276" s="11"/>
      <c r="AL1276" s="11"/>
      <c r="AM1276" s="11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10"/>
      <c r="BE1276" s="10"/>
      <c r="BF1276" s="10"/>
    </row>
    <row r="1277" spans="1:68" s="26" customFormat="1" x14ac:dyDescent="0.25">
      <c r="A1277" s="1" t="s">
        <v>64</v>
      </c>
      <c r="B1277" s="9"/>
      <c r="C1277" s="9"/>
      <c r="D1277" s="9"/>
      <c r="E1277" s="9"/>
      <c r="F1277" s="10"/>
      <c r="G1277" s="10"/>
      <c r="H1277" s="9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0"/>
      <c r="AE1277" s="10"/>
      <c r="AF1277" s="11"/>
      <c r="AG1277" s="11"/>
      <c r="AH1277" s="11"/>
      <c r="AI1277" s="11"/>
      <c r="AJ1277" s="11"/>
      <c r="AK1277" s="11"/>
      <c r="AL1277" s="11"/>
      <c r="AM1277" s="11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10"/>
      <c r="BE1277" s="10"/>
      <c r="BF1277" s="10"/>
    </row>
    <row r="1278" spans="1:68" s="26" customFormat="1" x14ac:dyDescent="0.25">
      <c r="A1278" s="1" t="s">
        <v>60</v>
      </c>
      <c r="B1278" s="9"/>
      <c r="C1278" s="9"/>
      <c r="D1278" s="9"/>
      <c r="E1278" s="9"/>
      <c r="F1278" s="10"/>
      <c r="G1278" s="10"/>
      <c r="H1278" s="9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0"/>
      <c r="AE1278" s="10"/>
      <c r="AF1278" s="11"/>
      <c r="AG1278" s="11"/>
      <c r="AH1278" s="11"/>
      <c r="AI1278" s="11"/>
      <c r="AJ1278" s="11"/>
      <c r="AK1278" s="11"/>
      <c r="AL1278" s="11"/>
      <c r="AM1278" s="11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10"/>
      <c r="BE1278" s="10"/>
      <c r="BF1278" s="10"/>
    </row>
    <row r="1279" spans="1:68" s="29" customFormat="1" x14ac:dyDescent="0.25">
      <c r="A1279" s="6" t="s">
        <v>68</v>
      </c>
      <c r="B1279" s="38">
        <f t="shared" ref="B1279:K1279" si="213">SUM(B1276:B1278)</f>
        <v>77</v>
      </c>
      <c r="C1279" s="38">
        <f t="shared" si="213"/>
        <v>60</v>
      </c>
      <c r="D1279" s="38">
        <f t="shared" si="213"/>
        <v>47</v>
      </c>
      <c r="E1279" s="38">
        <f t="shared" si="213"/>
        <v>46</v>
      </c>
      <c r="F1279" s="38">
        <f t="shared" si="213"/>
        <v>26</v>
      </c>
      <c r="G1279" s="38">
        <f t="shared" si="213"/>
        <v>34</v>
      </c>
      <c r="H1279" s="38">
        <f t="shared" si="213"/>
        <v>27</v>
      </c>
      <c r="I1279" s="38">
        <f t="shared" si="213"/>
        <v>22</v>
      </c>
      <c r="J1279" s="38">
        <f t="shared" si="213"/>
        <v>16</v>
      </c>
      <c r="K1279" s="38">
        <f t="shared" si="213"/>
        <v>11</v>
      </c>
      <c r="L1279" s="38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68"/>
      <c r="BE1279" s="68"/>
      <c r="BF1279" s="68"/>
    </row>
    <row r="1280" spans="1:68" s="26" customFormat="1" x14ac:dyDescent="0.25">
      <c r="A1280" s="8" t="s">
        <v>345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4"/>
      <c r="AG1280" s="14"/>
      <c r="AH1280" s="14"/>
      <c r="AI1280" s="14"/>
      <c r="AJ1280" s="14"/>
      <c r="AK1280" s="14"/>
      <c r="AL1280" s="14"/>
      <c r="AM1280" s="14"/>
      <c r="AN1280" s="14"/>
      <c r="AO1280" s="14"/>
      <c r="AP1280" s="14"/>
      <c r="AQ1280" s="14"/>
      <c r="AR1280" s="14"/>
      <c r="AS1280" s="14"/>
      <c r="AT1280" s="14"/>
      <c r="AU1280" s="14"/>
      <c r="AV1280" s="14"/>
      <c r="AW1280" s="14"/>
      <c r="AX1280" s="14"/>
      <c r="AY1280" s="14"/>
      <c r="AZ1280" s="14"/>
      <c r="BA1280" s="14"/>
      <c r="BB1280" s="14"/>
      <c r="BC1280" s="14"/>
      <c r="BD1280" s="10"/>
      <c r="BE1280" s="10"/>
      <c r="BF1280" s="10"/>
    </row>
    <row r="1281" spans="1:58" s="26" customFormat="1" x14ac:dyDescent="0.25">
      <c r="A1281" s="1" t="s">
        <v>67</v>
      </c>
      <c r="B1281" s="9"/>
      <c r="C1281" s="9"/>
      <c r="D1281" s="9">
        <v>5</v>
      </c>
      <c r="E1281" s="9"/>
      <c r="F1281" s="10"/>
      <c r="G1281" s="10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11"/>
      <c r="AG1281" s="11"/>
      <c r="AH1281" s="11"/>
      <c r="AI1281" s="11"/>
      <c r="AJ1281" s="11"/>
      <c r="AK1281" s="11"/>
      <c r="AL1281" s="11"/>
      <c r="AM1281" s="11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10"/>
      <c r="BE1281" s="10"/>
      <c r="BF1281" s="10"/>
    </row>
    <row r="1282" spans="1:58" s="26" customFormat="1" x14ac:dyDescent="0.25">
      <c r="A1282" s="1" t="s">
        <v>64</v>
      </c>
      <c r="B1282" s="9"/>
      <c r="C1282" s="9"/>
      <c r="D1282" s="9"/>
      <c r="E1282" s="9"/>
      <c r="F1282" s="10"/>
      <c r="G1282" s="10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11"/>
      <c r="AG1282" s="11"/>
      <c r="AH1282" s="11"/>
      <c r="AI1282" s="11"/>
      <c r="AJ1282" s="11"/>
      <c r="AK1282" s="11"/>
      <c r="AL1282" s="11"/>
      <c r="AM1282" s="11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10"/>
      <c r="BE1282" s="10"/>
      <c r="BF1282" s="10"/>
    </row>
    <row r="1283" spans="1:58" s="26" customFormat="1" x14ac:dyDescent="0.25">
      <c r="A1283" s="1" t="s">
        <v>60</v>
      </c>
      <c r="B1283" s="9"/>
      <c r="C1283" s="9"/>
      <c r="D1283" s="9"/>
      <c r="E1283" s="9"/>
      <c r="F1283" s="10"/>
      <c r="G1283" s="10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11"/>
      <c r="AG1283" s="11"/>
      <c r="AH1283" s="11"/>
      <c r="AI1283" s="11"/>
      <c r="AJ1283" s="11"/>
      <c r="AK1283" s="11"/>
      <c r="AL1283" s="11"/>
      <c r="AM1283" s="11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10"/>
      <c r="BE1283" s="10"/>
      <c r="BF1283" s="10"/>
    </row>
    <row r="1284" spans="1:58" s="29" customFormat="1" x14ac:dyDescent="0.25">
      <c r="A1284" s="6" t="s">
        <v>68</v>
      </c>
      <c r="B1284" s="38"/>
      <c r="C1284" s="38"/>
      <c r="D1284" s="38">
        <f>SUM(D1281:D1283)</f>
        <v>5</v>
      </c>
      <c r="E1284" s="38"/>
      <c r="F1284" s="38"/>
      <c r="G1284" s="38"/>
      <c r="H1284" s="38"/>
      <c r="I1284" s="38"/>
      <c r="J1284" s="38"/>
      <c r="K1284" s="38"/>
      <c r="L1284" s="38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68"/>
      <c r="BE1284" s="68"/>
      <c r="BF1284" s="68"/>
    </row>
    <row r="1285" spans="1:58" s="26" customFormat="1" x14ac:dyDescent="0.25">
      <c r="A1285" s="8" t="s">
        <v>325</v>
      </c>
      <c r="B1285" s="9"/>
      <c r="C1285" s="9"/>
      <c r="D1285" s="9"/>
      <c r="E1285" s="9"/>
      <c r="F1285" s="10"/>
      <c r="G1285" s="10"/>
      <c r="H1285" s="9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/>
      <c r="AC1285" s="10"/>
      <c r="AD1285" s="10"/>
      <c r="AE1285" s="10"/>
      <c r="AF1285" s="11"/>
      <c r="AG1285" s="11"/>
      <c r="AH1285" s="11"/>
      <c r="AI1285" s="11"/>
      <c r="AJ1285" s="11"/>
      <c r="AK1285" s="11"/>
      <c r="AL1285" s="11"/>
      <c r="AM1285" s="11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10"/>
      <c r="BE1285" s="10"/>
      <c r="BF1285" s="10"/>
    </row>
    <row r="1286" spans="1:58" s="26" customFormat="1" x14ac:dyDescent="0.25">
      <c r="A1286" s="1" t="s">
        <v>67</v>
      </c>
      <c r="B1286" s="11"/>
      <c r="C1286" s="11"/>
      <c r="D1286" s="11"/>
      <c r="E1286" s="11"/>
      <c r="F1286" s="11"/>
      <c r="G1286" s="11"/>
      <c r="H1286" s="9">
        <v>2</v>
      </c>
      <c r="I1286" s="10">
        <v>1</v>
      </c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/>
      <c r="AC1286" s="10"/>
      <c r="AD1286" s="10"/>
      <c r="AE1286" s="10"/>
      <c r="AF1286" s="11"/>
      <c r="AG1286" s="11"/>
      <c r="AH1286" s="11"/>
      <c r="AI1286" s="11"/>
      <c r="AJ1286" s="11"/>
      <c r="AK1286" s="11"/>
      <c r="AL1286" s="11"/>
      <c r="AM1286" s="11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10"/>
      <c r="BE1286" s="10"/>
      <c r="BF1286" s="10"/>
    </row>
    <row r="1287" spans="1:58" s="26" customFormat="1" x14ac:dyDescent="0.25">
      <c r="A1287" s="1" t="s">
        <v>64</v>
      </c>
      <c r="B1287" s="11"/>
      <c r="C1287" s="11"/>
      <c r="D1287" s="11"/>
      <c r="E1287" s="11"/>
      <c r="F1287" s="11"/>
      <c r="G1287" s="11"/>
      <c r="H1287" s="9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0"/>
      <c r="AE1287" s="10"/>
      <c r="AF1287" s="11"/>
      <c r="AG1287" s="11"/>
      <c r="AH1287" s="11"/>
      <c r="AI1287" s="11"/>
      <c r="AJ1287" s="11"/>
      <c r="AK1287" s="11"/>
      <c r="AL1287" s="11"/>
      <c r="AM1287" s="11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10"/>
      <c r="BE1287" s="10"/>
      <c r="BF1287" s="10"/>
    </row>
    <row r="1288" spans="1:58" s="26" customFormat="1" x14ac:dyDescent="0.25">
      <c r="A1288" s="1" t="s">
        <v>60</v>
      </c>
      <c r="B1288" s="11"/>
      <c r="C1288" s="11"/>
      <c r="D1288" s="11"/>
      <c r="E1288" s="11"/>
      <c r="F1288" s="11"/>
      <c r="G1288" s="11"/>
      <c r="H1288" s="9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0"/>
      <c r="AE1288" s="10"/>
      <c r="AF1288" s="11"/>
      <c r="AG1288" s="11"/>
      <c r="AH1288" s="11"/>
      <c r="AI1288" s="11"/>
      <c r="AJ1288" s="11"/>
      <c r="AK1288" s="11"/>
      <c r="AL1288" s="11"/>
      <c r="AM1288" s="11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10"/>
      <c r="BE1288" s="10"/>
      <c r="BF1288" s="10"/>
    </row>
    <row r="1289" spans="1:58" s="29" customFormat="1" x14ac:dyDescent="0.25">
      <c r="A1289" s="6" t="s">
        <v>68</v>
      </c>
      <c r="B1289" s="38"/>
      <c r="C1289" s="38"/>
      <c r="D1289" s="38"/>
      <c r="E1289" s="38"/>
      <c r="F1289" s="38"/>
      <c r="G1289" s="38"/>
      <c r="H1289" s="38">
        <f>SUM(H1286:H1288)</f>
        <v>2</v>
      </c>
      <c r="I1289" s="38">
        <f>SUM(I1286:I1288)</f>
        <v>1</v>
      </c>
      <c r="J1289" s="38"/>
      <c r="K1289" s="38"/>
      <c r="L1289" s="38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68"/>
      <c r="BE1289" s="68"/>
      <c r="BF1289" s="68"/>
    </row>
    <row r="1290" spans="1:58" s="26" customFormat="1" x14ac:dyDescent="0.25">
      <c r="A1290" s="8" t="s">
        <v>346</v>
      </c>
      <c r="B1290" s="11"/>
      <c r="C1290" s="11"/>
      <c r="D1290" s="11"/>
      <c r="E1290" s="11"/>
      <c r="F1290" s="11"/>
      <c r="G1290" s="11"/>
      <c r="H1290" s="9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0"/>
      <c r="AE1290" s="10"/>
      <c r="AF1290" s="11"/>
      <c r="AG1290" s="11"/>
      <c r="AH1290" s="11"/>
      <c r="AI1290" s="11"/>
      <c r="AJ1290" s="11"/>
      <c r="AK1290" s="11"/>
      <c r="AL1290" s="11"/>
      <c r="AM1290" s="11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10"/>
      <c r="BE1290" s="10"/>
      <c r="BF1290" s="10"/>
    </row>
    <row r="1291" spans="1:58" s="26" customFormat="1" x14ac:dyDescent="0.25">
      <c r="A1291" s="1" t="s">
        <v>67</v>
      </c>
      <c r="B1291" s="9"/>
      <c r="C1291" s="9">
        <v>2</v>
      </c>
      <c r="D1291" s="9">
        <v>2</v>
      </c>
      <c r="E1291" s="9">
        <v>1</v>
      </c>
      <c r="F1291" s="10">
        <v>1</v>
      </c>
      <c r="G1291" s="10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11"/>
      <c r="AG1291" s="11"/>
      <c r="AH1291" s="11"/>
      <c r="AI1291" s="11"/>
      <c r="AJ1291" s="11"/>
      <c r="AK1291" s="11"/>
      <c r="AL1291" s="11"/>
      <c r="AM1291" s="11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10"/>
      <c r="BE1291" s="10"/>
      <c r="BF1291" s="10"/>
    </row>
    <row r="1292" spans="1:58" s="26" customFormat="1" x14ac:dyDescent="0.25">
      <c r="A1292" s="1" t="s">
        <v>64</v>
      </c>
      <c r="B1292" s="9"/>
      <c r="C1292" s="9"/>
      <c r="D1292" s="9"/>
      <c r="E1292" s="9"/>
      <c r="F1292" s="10"/>
      <c r="G1292" s="10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11"/>
      <c r="AG1292" s="11"/>
      <c r="AH1292" s="11"/>
      <c r="AI1292" s="11"/>
      <c r="AJ1292" s="11"/>
      <c r="AK1292" s="11"/>
      <c r="AL1292" s="11"/>
      <c r="AM1292" s="11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10"/>
      <c r="BE1292" s="10"/>
      <c r="BF1292" s="10"/>
    </row>
    <row r="1293" spans="1:58" s="26" customFormat="1" x14ac:dyDescent="0.25">
      <c r="A1293" s="1" t="s">
        <v>60</v>
      </c>
      <c r="B1293" s="9"/>
      <c r="C1293" s="9"/>
      <c r="D1293" s="9"/>
      <c r="E1293" s="9"/>
      <c r="F1293" s="10"/>
      <c r="G1293" s="10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11"/>
      <c r="AG1293" s="11"/>
      <c r="AH1293" s="11"/>
      <c r="AI1293" s="11"/>
      <c r="AJ1293" s="11"/>
      <c r="AK1293" s="11"/>
      <c r="AL1293" s="11"/>
      <c r="AM1293" s="11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10"/>
      <c r="BE1293" s="10"/>
      <c r="BF1293" s="10"/>
    </row>
    <row r="1294" spans="1:58" s="29" customFormat="1" x14ac:dyDescent="0.25">
      <c r="A1294" s="6" t="s">
        <v>68</v>
      </c>
      <c r="B1294" s="38"/>
      <c r="C1294" s="38">
        <f>SUM(C1291:C1293)</f>
        <v>2</v>
      </c>
      <c r="D1294" s="38">
        <f>SUM(D1291:D1293)</f>
        <v>2</v>
      </c>
      <c r="E1294" s="38">
        <f>SUM(E1291:E1293)</f>
        <v>1</v>
      </c>
      <c r="F1294" s="38">
        <f>SUM(F1291:F1293)</f>
        <v>1</v>
      </c>
      <c r="G1294" s="38"/>
      <c r="H1294" s="38"/>
      <c r="I1294" s="38"/>
      <c r="J1294" s="38"/>
      <c r="K1294" s="38"/>
      <c r="L1294" s="38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68"/>
      <c r="BE1294" s="68"/>
      <c r="BF1294" s="68"/>
    </row>
    <row r="1295" spans="1:58" s="26" customFormat="1" x14ac:dyDescent="0.25">
      <c r="A1295" s="8" t="s">
        <v>326</v>
      </c>
      <c r="B1295" s="9"/>
      <c r="C1295" s="9"/>
      <c r="D1295" s="9"/>
      <c r="E1295" s="9"/>
      <c r="F1295" s="10"/>
      <c r="G1295" s="10"/>
      <c r="H1295" s="9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/>
      <c r="AC1295" s="10"/>
      <c r="AD1295" s="10"/>
      <c r="AE1295" s="10"/>
      <c r="AF1295" s="11"/>
      <c r="AG1295" s="11"/>
      <c r="AH1295" s="11"/>
      <c r="AI1295" s="11"/>
      <c r="AJ1295" s="11"/>
      <c r="AK1295" s="11"/>
      <c r="AL1295" s="11"/>
      <c r="AM1295" s="11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10"/>
      <c r="BE1295" s="10"/>
      <c r="BF1295" s="10"/>
    </row>
    <row r="1296" spans="1:58" s="26" customFormat="1" x14ac:dyDescent="0.25">
      <c r="A1296" s="1" t="s">
        <v>67</v>
      </c>
      <c r="B1296" s="9"/>
      <c r="C1296" s="9">
        <v>6</v>
      </c>
      <c r="D1296" s="9">
        <v>21</v>
      </c>
      <c r="E1296" s="9">
        <v>3</v>
      </c>
      <c r="F1296" s="10">
        <v>3</v>
      </c>
      <c r="G1296" s="10"/>
      <c r="H1296" s="9"/>
      <c r="I1296" s="10"/>
      <c r="J1296" s="10">
        <v>11</v>
      </c>
      <c r="K1296" s="10">
        <v>1</v>
      </c>
      <c r="L1296" s="10">
        <v>1</v>
      </c>
      <c r="M1296" s="10"/>
      <c r="N1296" s="10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/>
      <c r="AC1296" s="10"/>
      <c r="AD1296" s="10"/>
      <c r="AE1296" s="10"/>
      <c r="AF1296" s="11"/>
      <c r="AG1296" s="11"/>
      <c r="AH1296" s="11"/>
      <c r="AI1296" s="11"/>
      <c r="AJ1296" s="11"/>
      <c r="AK1296" s="11"/>
      <c r="AL1296" s="11"/>
      <c r="AM1296" s="11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10"/>
      <c r="BE1296" s="10"/>
      <c r="BF1296" s="10"/>
    </row>
    <row r="1297" spans="1:58" s="26" customFormat="1" x14ac:dyDescent="0.25">
      <c r="A1297" s="1" t="s">
        <v>64</v>
      </c>
      <c r="B1297" s="9"/>
      <c r="C1297" s="9"/>
      <c r="D1297" s="9"/>
      <c r="E1297" s="9"/>
      <c r="F1297" s="10"/>
      <c r="G1297" s="10"/>
      <c r="H1297" s="9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/>
      <c r="AC1297" s="10"/>
      <c r="AD1297" s="10"/>
      <c r="AE1297" s="10"/>
      <c r="AF1297" s="11"/>
      <c r="AG1297" s="11"/>
      <c r="AH1297" s="11"/>
      <c r="AI1297" s="11"/>
      <c r="AJ1297" s="11"/>
      <c r="AK1297" s="11"/>
      <c r="AL1297" s="11"/>
      <c r="AM1297" s="11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10"/>
      <c r="BE1297" s="10"/>
      <c r="BF1297" s="10"/>
    </row>
    <row r="1298" spans="1:58" s="26" customFormat="1" x14ac:dyDescent="0.25">
      <c r="A1298" s="1" t="s">
        <v>60</v>
      </c>
      <c r="B1298" s="9"/>
      <c r="C1298" s="9"/>
      <c r="D1298" s="9"/>
      <c r="E1298" s="9"/>
      <c r="F1298" s="10"/>
      <c r="G1298" s="10"/>
      <c r="H1298" s="9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/>
      <c r="AC1298" s="10"/>
      <c r="AD1298" s="10"/>
      <c r="AE1298" s="10"/>
      <c r="AF1298" s="11"/>
      <c r="AG1298" s="11"/>
      <c r="AH1298" s="11"/>
      <c r="AI1298" s="11"/>
      <c r="AJ1298" s="11"/>
      <c r="AK1298" s="11"/>
      <c r="AL1298" s="11"/>
      <c r="AM1298" s="11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10"/>
      <c r="BE1298" s="10"/>
      <c r="BF1298" s="10"/>
    </row>
    <row r="1299" spans="1:58" s="29" customFormat="1" x14ac:dyDescent="0.25">
      <c r="A1299" s="6" t="s">
        <v>68</v>
      </c>
      <c r="B1299" s="38"/>
      <c r="C1299" s="38">
        <f t="shared" ref="C1299:L1299" si="214">SUM(C1296:C1298)</f>
        <v>6</v>
      </c>
      <c r="D1299" s="38">
        <f t="shared" si="214"/>
        <v>21</v>
      </c>
      <c r="E1299" s="38">
        <f t="shared" si="214"/>
        <v>3</v>
      </c>
      <c r="F1299" s="38">
        <f t="shared" si="214"/>
        <v>3</v>
      </c>
      <c r="G1299" s="38">
        <f t="shared" si="214"/>
        <v>0</v>
      </c>
      <c r="H1299" s="38">
        <f t="shared" si="214"/>
        <v>0</v>
      </c>
      <c r="I1299" s="38">
        <f t="shared" si="214"/>
        <v>0</v>
      </c>
      <c r="J1299" s="38">
        <f t="shared" si="214"/>
        <v>11</v>
      </c>
      <c r="K1299" s="38">
        <f t="shared" si="214"/>
        <v>1</v>
      </c>
      <c r="L1299" s="38">
        <f t="shared" si="214"/>
        <v>1</v>
      </c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68"/>
      <c r="BE1299" s="68"/>
      <c r="BF1299" s="68"/>
    </row>
    <row r="1300" spans="1:58" s="26" customFormat="1" x14ac:dyDescent="0.25">
      <c r="A1300" s="8" t="s">
        <v>347</v>
      </c>
      <c r="B1300" s="9"/>
      <c r="C1300" s="9"/>
      <c r="D1300" s="9"/>
      <c r="E1300" s="9"/>
      <c r="F1300" s="10"/>
      <c r="G1300" s="10"/>
      <c r="H1300" s="9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/>
      <c r="AC1300" s="10"/>
      <c r="AD1300" s="10"/>
      <c r="AE1300" s="10"/>
      <c r="AF1300" s="11"/>
      <c r="AG1300" s="11"/>
      <c r="AH1300" s="11"/>
      <c r="AI1300" s="11"/>
      <c r="AJ1300" s="11"/>
      <c r="AK1300" s="11"/>
      <c r="AL1300" s="11"/>
      <c r="AM1300" s="11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10"/>
      <c r="BE1300" s="10"/>
      <c r="BF1300" s="10"/>
    </row>
    <row r="1301" spans="1:58" s="26" customFormat="1" x14ac:dyDescent="0.25">
      <c r="A1301" s="1" t="s">
        <v>67</v>
      </c>
      <c r="B1301" s="9"/>
      <c r="C1301" s="9">
        <v>1</v>
      </c>
      <c r="D1301" s="9">
        <v>1</v>
      </c>
      <c r="E1301" s="9"/>
      <c r="F1301" s="10"/>
      <c r="G1301" s="10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11"/>
      <c r="AG1301" s="11"/>
      <c r="AH1301" s="11"/>
      <c r="AI1301" s="11"/>
      <c r="AJ1301" s="11"/>
      <c r="AK1301" s="11"/>
      <c r="AL1301" s="11"/>
      <c r="AM1301" s="11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10"/>
      <c r="BE1301" s="10"/>
      <c r="BF1301" s="10"/>
    </row>
    <row r="1302" spans="1:58" s="26" customFormat="1" x14ac:dyDescent="0.25">
      <c r="A1302" s="1" t="s">
        <v>64</v>
      </c>
      <c r="B1302" s="9"/>
      <c r="C1302" s="9"/>
      <c r="D1302" s="9"/>
      <c r="E1302" s="9"/>
      <c r="F1302" s="10"/>
      <c r="G1302" s="10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11"/>
      <c r="AG1302" s="11"/>
      <c r="AH1302" s="11"/>
      <c r="AI1302" s="11"/>
      <c r="AJ1302" s="11"/>
      <c r="AK1302" s="11"/>
      <c r="AL1302" s="11"/>
      <c r="AM1302" s="11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10"/>
      <c r="BE1302" s="10"/>
      <c r="BF1302" s="10"/>
    </row>
    <row r="1303" spans="1:58" s="26" customFormat="1" x14ac:dyDescent="0.25">
      <c r="A1303" s="1" t="s">
        <v>60</v>
      </c>
      <c r="B1303" s="9"/>
      <c r="C1303" s="9"/>
      <c r="D1303" s="9"/>
      <c r="E1303" s="9"/>
      <c r="F1303" s="10"/>
      <c r="G1303" s="10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11"/>
      <c r="AG1303" s="11"/>
      <c r="AH1303" s="11"/>
      <c r="AI1303" s="11"/>
      <c r="AJ1303" s="11"/>
      <c r="AK1303" s="11"/>
      <c r="AL1303" s="11"/>
      <c r="AM1303" s="11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10"/>
      <c r="BE1303" s="10"/>
      <c r="BF1303" s="10"/>
    </row>
    <row r="1304" spans="1:58" s="29" customFormat="1" x14ac:dyDescent="0.25">
      <c r="A1304" s="6" t="s">
        <v>68</v>
      </c>
      <c r="B1304" s="38"/>
      <c r="C1304" s="38">
        <f>SUM(C1301:C1303)</f>
        <v>1</v>
      </c>
      <c r="D1304" s="38">
        <f>SUM(D1301:D1303)</f>
        <v>1</v>
      </c>
      <c r="E1304" s="38"/>
      <c r="F1304" s="38"/>
      <c r="G1304" s="38"/>
      <c r="H1304" s="38"/>
      <c r="I1304" s="38"/>
      <c r="J1304" s="38"/>
      <c r="K1304" s="38"/>
      <c r="L1304" s="38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68"/>
      <c r="BE1304" s="68"/>
      <c r="BF1304" s="68"/>
    </row>
    <row r="1305" spans="1:58" s="26" customFormat="1" x14ac:dyDescent="0.25">
      <c r="A1305" s="8" t="s">
        <v>327</v>
      </c>
      <c r="B1305" s="33"/>
      <c r="C1305" s="33"/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3"/>
      <c r="W1305" s="33"/>
      <c r="X1305" s="33"/>
      <c r="Y1305" s="33"/>
      <c r="Z1305" s="33"/>
      <c r="AA1305" s="33"/>
      <c r="AB1305" s="33"/>
      <c r="AC1305" s="33"/>
      <c r="AD1305" s="33"/>
      <c r="AE1305" s="33"/>
      <c r="AF1305" s="27"/>
      <c r="AG1305" s="27"/>
      <c r="AH1305" s="27"/>
      <c r="AI1305" s="27"/>
      <c r="AJ1305" s="27"/>
      <c r="AK1305" s="27"/>
      <c r="AL1305" s="27"/>
      <c r="AM1305" s="27"/>
      <c r="AN1305" s="27"/>
      <c r="AO1305" s="27"/>
      <c r="AP1305" s="27"/>
      <c r="AQ1305" s="27"/>
      <c r="AR1305" s="27"/>
      <c r="AS1305" s="27"/>
      <c r="AT1305" s="27"/>
      <c r="AU1305" s="27"/>
      <c r="AV1305" s="27"/>
      <c r="AW1305" s="27"/>
      <c r="AX1305" s="27"/>
      <c r="AY1305" s="27"/>
      <c r="AZ1305" s="27"/>
      <c r="BA1305" s="27"/>
      <c r="BB1305" s="27"/>
      <c r="BC1305" s="27"/>
      <c r="BD1305" s="10"/>
      <c r="BE1305" s="10"/>
      <c r="BF1305" s="10"/>
    </row>
    <row r="1306" spans="1:58" s="26" customFormat="1" x14ac:dyDescent="0.25">
      <c r="A1306" s="1" t="s">
        <v>67</v>
      </c>
      <c r="B1306" s="11"/>
      <c r="C1306" s="11"/>
      <c r="D1306" s="11"/>
      <c r="E1306" s="11"/>
      <c r="F1306" s="11"/>
      <c r="G1306" s="11"/>
      <c r="H1306" s="9"/>
      <c r="I1306" s="10">
        <v>2</v>
      </c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/>
      <c r="AC1306" s="10"/>
      <c r="AD1306" s="10"/>
      <c r="AE1306" s="10"/>
      <c r="AF1306" s="11"/>
      <c r="AG1306" s="11"/>
      <c r="AH1306" s="11"/>
      <c r="AI1306" s="11"/>
      <c r="AJ1306" s="11"/>
      <c r="AK1306" s="11"/>
      <c r="AL1306" s="11"/>
      <c r="AM1306" s="11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10"/>
      <c r="BE1306" s="10"/>
      <c r="BF1306" s="10"/>
    </row>
    <row r="1307" spans="1:58" s="26" customFormat="1" x14ac:dyDescent="0.25">
      <c r="A1307" s="1" t="s">
        <v>64</v>
      </c>
      <c r="B1307" s="11"/>
      <c r="C1307" s="11"/>
      <c r="D1307" s="11"/>
      <c r="E1307" s="11"/>
      <c r="F1307" s="11"/>
      <c r="G1307" s="11"/>
      <c r="H1307" s="9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/>
      <c r="AC1307" s="10"/>
      <c r="AD1307" s="10"/>
      <c r="AE1307" s="10"/>
      <c r="AF1307" s="11"/>
      <c r="AG1307" s="11"/>
      <c r="AH1307" s="11"/>
      <c r="AI1307" s="11"/>
      <c r="AJ1307" s="11"/>
      <c r="AK1307" s="11"/>
      <c r="AL1307" s="11"/>
      <c r="AM1307" s="11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10"/>
      <c r="BE1307" s="10"/>
      <c r="BF1307" s="10"/>
    </row>
    <row r="1308" spans="1:58" s="26" customFormat="1" x14ac:dyDescent="0.25">
      <c r="A1308" s="1" t="s">
        <v>60</v>
      </c>
      <c r="B1308" s="11"/>
      <c r="C1308" s="11"/>
      <c r="D1308" s="11"/>
      <c r="E1308" s="11"/>
      <c r="F1308" s="11"/>
      <c r="G1308" s="11"/>
      <c r="H1308" s="9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/>
      <c r="AC1308" s="10"/>
      <c r="AD1308" s="10"/>
      <c r="AE1308" s="10"/>
      <c r="AF1308" s="11"/>
      <c r="AG1308" s="11"/>
      <c r="AH1308" s="11"/>
      <c r="AI1308" s="11"/>
      <c r="AJ1308" s="11"/>
      <c r="AK1308" s="11"/>
      <c r="AL1308" s="11"/>
      <c r="AM1308" s="11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10"/>
      <c r="BE1308" s="10"/>
      <c r="BF1308" s="10"/>
    </row>
    <row r="1309" spans="1:58" s="29" customFormat="1" x14ac:dyDescent="0.25">
      <c r="A1309" s="6" t="s">
        <v>68</v>
      </c>
      <c r="B1309" s="38"/>
      <c r="C1309" s="38"/>
      <c r="D1309" s="38"/>
      <c r="E1309" s="38"/>
      <c r="F1309" s="38"/>
      <c r="G1309" s="38"/>
      <c r="H1309" s="38"/>
      <c r="I1309" s="38">
        <f>SUM(I1306:I1308)</f>
        <v>2</v>
      </c>
      <c r="J1309" s="38"/>
      <c r="K1309" s="38"/>
      <c r="L1309" s="38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68"/>
      <c r="BE1309" s="68"/>
      <c r="BF1309" s="68"/>
    </row>
    <row r="1310" spans="1:58" s="26" customFormat="1" x14ac:dyDescent="0.25">
      <c r="A1310" s="8" t="s">
        <v>328</v>
      </c>
      <c r="B1310" s="11"/>
      <c r="C1310" s="11"/>
      <c r="D1310" s="11"/>
      <c r="E1310" s="11"/>
      <c r="F1310" s="11"/>
      <c r="G1310" s="11"/>
      <c r="H1310" s="9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/>
      <c r="AC1310" s="10"/>
      <c r="AD1310" s="10"/>
      <c r="AE1310" s="10"/>
      <c r="AF1310" s="11"/>
      <c r="AG1310" s="11"/>
      <c r="AH1310" s="11"/>
      <c r="AI1310" s="11"/>
      <c r="AJ1310" s="11"/>
      <c r="AK1310" s="11"/>
      <c r="AL1310" s="11"/>
      <c r="AM1310" s="11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10"/>
      <c r="BE1310" s="10"/>
      <c r="BF1310" s="10"/>
    </row>
    <row r="1311" spans="1:58" s="26" customFormat="1" x14ac:dyDescent="0.25">
      <c r="A1311" s="1" t="s">
        <v>67</v>
      </c>
      <c r="B1311" s="11"/>
      <c r="C1311" s="11"/>
      <c r="D1311" s="11"/>
      <c r="E1311" s="11"/>
      <c r="F1311" s="11"/>
      <c r="G1311" s="11"/>
      <c r="H1311" s="9"/>
      <c r="I1311" s="10"/>
      <c r="J1311" s="10">
        <v>1</v>
      </c>
      <c r="K1311" s="10">
        <v>1</v>
      </c>
      <c r="L1311" s="10"/>
      <c r="M1311" s="10"/>
      <c r="N1311" s="10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/>
      <c r="AC1311" s="10"/>
      <c r="AD1311" s="10"/>
      <c r="AE1311" s="10"/>
      <c r="AF1311" s="11"/>
      <c r="AG1311" s="11"/>
      <c r="AH1311" s="11"/>
      <c r="AI1311" s="11"/>
      <c r="AJ1311" s="11"/>
      <c r="AK1311" s="11"/>
      <c r="AL1311" s="11"/>
      <c r="AM1311" s="11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10"/>
      <c r="BE1311" s="10"/>
      <c r="BF1311" s="10"/>
    </row>
    <row r="1312" spans="1:58" s="26" customFormat="1" x14ac:dyDescent="0.25">
      <c r="A1312" s="1" t="s">
        <v>64</v>
      </c>
      <c r="B1312" s="11"/>
      <c r="C1312" s="11"/>
      <c r="D1312" s="11"/>
      <c r="E1312" s="11"/>
      <c r="F1312" s="11"/>
      <c r="G1312" s="11"/>
      <c r="H1312" s="9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/>
      <c r="AC1312" s="10"/>
      <c r="AD1312" s="10"/>
      <c r="AE1312" s="10"/>
      <c r="AF1312" s="11"/>
      <c r="AG1312" s="11"/>
      <c r="AH1312" s="11"/>
      <c r="AI1312" s="11"/>
      <c r="AJ1312" s="11"/>
      <c r="AK1312" s="11"/>
      <c r="AL1312" s="11"/>
      <c r="AM1312" s="11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10"/>
      <c r="BE1312" s="10"/>
      <c r="BF1312" s="10"/>
    </row>
    <row r="1313" spans="1:254" s="26" customFormat="1" x14ac:dyDescent="0.25">
      <c r="A1313" s="1" t="s">
        <v>60</v>
      </c>
      <c r="B1313" s="11"/>
      <c r="C1313" s="11"/>
      <c r="D1313" s="11"/>
      <c r="E1313" s="11"/>
      <c r="F1313" s="11"/>
      <c r="G1313" s="11"/>
      <c r="H1313" s="9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1"/>
      <c r="AG1313" s="11"/>
      <c r="AH1313" s="11"/>
      <c r="AI1313" s="11"/>
      <c r="AJ1313" s="11"/>
      <c r="AK1313" s="11"/>
      <c r="AL1313" s="11"/>
      <c r="AM1313" s="11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10"/>
      <c r="BE1313" s="10"/>
      <c r="BF1313" s="10"/>
    </row>
    <row r="1314" spans="1:254" s="29" customFormat="1" x14ac:dyDescent="0.25">
      <c r="A1314" s="6" t="s">
        <v>68</v>
      </c>
      <c r="B1314" s="38"/>
      <c r="C1314" s="38"/>
      <c r="D1314" s="38"/>
      <c r="E1314" s="38"/>
      <c r="F1314" s="38"/>
      <c r="G1314" s="38"/>
      <c r="H1314" s="38"/>
      <c r="I1314" s="38"/>
      <c r="J1314" s="38">
        <f>SUM(J1311:J1313)</f>
        <v>1</v>
      </c>
      <c r="K1314" s="38">
        <f>SUM(K1311:K1313)</f>
        <v>1</v>
      </c>
      <c r="L1314" s="38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68"/>
      <c r="BE1314" s="68"/>
      <c r="BF1314" s="68"/>
    </row>
    <row r="1315" spans="1:254" s="26" customFormat="1" x14ac:dyDescent="0.25">
      <c r="A1315" s="8" t="s">
        <v>329</v>
      </c>
      <c r="B1315" s="11"/>
      <c r="C1315" s="11"/>
      <c r="D1315" s="11"/>
      <c r="E1315" s="11"/>
      <c r="F1315" s="11"/>
      <c r="G1315" s="11"/>
      <c r="H1315" s="9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0"/>
      <c r="AE1315" s="10"/>
      <c r="AF1315" s="11"/>
      <c r="AG1315" s="11"/>
      <c r="AH1315" s="11"/>
      <c r="AI1315" s="11"/>
      <c r="AJ1315" s="11"/>
      <c r="AK1315" s="11"/>
      <c r="AL1315" s="11"/>
      <c r="AM1315" s="11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10"/>
      <c r="BE1315" s="10"/>
      <c r="BF1315" s="10"/>
    </row>
    <row r="1316" spans="1:254" s="26" customFormat="1" x14ac:dyDescent="0.25">
      <c r="A1316" s="1" t="s">
        <v>67</v>
      </c>
      <c r="B1316" s="11"/>
      <c r="C1316" s="11"/>
      <c r="D1316" s="11"/>
      <c r="E1316" s="11"/>
      <c r="F1316" s="11"/>
      <c r="G1316" s="11"/>
      <c r="H1316" s="9">
        <v>1</v>
      </c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0"/>
      <c r="AE1316" s="10"/>
      <c r="AF1316" s="11"/>
      <c r="AG1316" s="11"/>
      <c r="AH1316" s="11"/>
      <c r="AI1316" s="11"/>
      <c r="AJ1316" s="11"/>
      <c r="AK1316" s="11"/>
      <c r="AL1316" s="11"/>
      <c r="AM1316" s="11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10"/>
      <c r="BE1316" s="10"/>
      <c r="BF1316" s="10"/>
    </row>
    <row r="1317" spans="1:254" s="26" customFormat="1" x14ac:dyDescent="0.25">
      <c r="A1317" s="1" t="s">
        <v>64</v>
      </c>
      <c r="B1317" s="11"/>
      <c r="C1317" s="11"/>
      <c r="D1317" s="11"/>
      <c r="E1317" s="11"/>
      <c r="F1317" s="11"/>
      <c r="G1317" s="11"/>
      <c r="H1317" s="9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0"/>
      <c r="AE1317" s="10"/>
      <c r="AF1317" s="11"/>
      <c r="AG1317" s="11"/>
      <c r="AH1317" s="11"/>
      <c r="AI1317" s="11"/>
      <c r="AJ1317" s="11"/>
      <c r="AK1317" s="11"/>
      <c r="AL1317" s="11"/>
      <c r="AM1317" s="11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10"/>
      <c r="BE1317" s="10"/>
      <c r="BF1317" s="10"/>
    </row>
    <row r="1318" spans="1:254" s="26" customFormat="1" x14ac:dyDescent="0.25">
      <c r="A1318" s="1" t="s">
        <v>60</v>
      </c>
      <c r="B1318" s="11"/>
      <c r="C1318" s="11"/>
      <c r="D1318" s="11"/>
      <c r="E1318" s="11"/>
      <c r="F1318" s="11"/>
      <c r="G1318" s="11"/>
      <c r="H1318" s="9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0"/>
      <c r="AE1318" s="10"/>
      <c r="AF1318" s="11"/>
      <c r="AG1318" s="11"/>
      <c r="AH1318" s="11"/>
      <c r="AI1318" s="11"/>
      <c r="AJ1318" s="11"/>
      <c r="AK1318" s="11"/>
      <c r="AL1318" s="11"/>
      <c r="AM1318" s="11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10"/>
      <c r="BE1318" s="10"/>
      <c r="BF1318" s="10"/>
    </row>
    <row r="1319" spans="1:254" s="29" customFormat="1" x14ac:dyDescent="0.25">
      <c r="A1319" s="6" t="s">
        <v>68</v>
      </c>
      <c r="B1319" s="38"/>
      <c r="C1319" s="38"/>
      <c r="D1319" s="38"/>
      <c r="E1319" s="38"/>
      <c r="F1319" s="38"/>
      <c r="G1319" s="38"/>
      <c r="H1319" s="38">
        <f>SUM(H1316:H1318)</f>
        <v>1</v>
      </c>
      <c r="I1319" s="38"/>
      <c r="J1319" s="38"/>
      <c r="K1319" s="38"/>
      <c r="L1319" s="38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68"/>
      <c r="BE1319" s="68"/>
      <c r="BF1319" s="68"/>
    </row>
    <row r="1320" spans="1:254" s="26" customFormat="1" x14ac:dyDescent="0.25">
      <c r="A1320" s="8" t="s">
        <v>330</v>
      </c>
      <c r="B1320" s="11"/>
      <c r="C1320" s="11"/>
      <c r="D1320" s="11"/>
      <c r="E1320" s="11"/>
      <c r="F1320" s="11"/>
      <c r="G1320" s="11"/>
      <c r="H1320" s="9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/>
      <c r="AC1320" s="10"/>
      <c r="AD1320" s="10"/>
      <c r="AE1320" s="10"/>
      <c r="AF1320" s="11"/>
      <c r="AG1320" s="11"/>
      <c r="AH1320" s="11"/>
      <c r="AI1320" s="11"/>
      <c r="AJ1320" s="11"/>
      <c r="AK1320" s="11"/>
      <c r="AL1320" s="11"/>
      <c r="AM1320" s="11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10"/>
      <c r="BE1320" s="10"/>
      <c r="BF1320" s="10"/>
    </row>
    <row r="1321" spans="1:254" s="26" customFormat="1" x14ac:dyDescent="0.25">
      <c r="A1321" s="1" t="s">
        <v>67</v>
      </c>
      <c r="B1321" s="11"/>
      <c r="C1321" s="11"/>
      <c r="D1321" s="11"/>
      <c r="E1321" s="11"/>
      <c r="F1321" s="11"/>
      <c r="G1321" s="11"/>
      <c r="H1321" s="9"/>
      <c r="I1321" s="10"/>
      <c r="J1321" s="10"/>
      <c r="K1321" s="10">
        <v>1</v>
      </c>
      <c r="L1321" s="10">
        <v>0</v>
      </c>
      <c r="M1321" s="10">
        <v>0</v>
      </c>
      <c r="N1321" s="10">
        <v>1</v>
      </c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/>
      <c r="AC1321" s="10"/>
      <c r="AD1321" s="10"/>
      <c r="AE1321" s="10"/>
      <c r="AF1321" s="11"/>
      <c r="AG1321" s="11"/>
      <c r="AH1321" s="11"/>
      <c r="AI1321" s="11"/>
      <c r="AJ1321" s="11"/>
      <c r="AK1321" s="11"/>
      <c r="AL1321" s="11"/>
      <c r="AM1321" s="11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10"/>
      <c r="BE1321" s="10"/>
      <c r="BF1321" s="10"/>
    </row>
    <row r="1322" spans="1:254" s="26" customFormat="1" x14ac:dyDescent="0.25">
      <c r="A1322" s="1" t="s">
        <v>64</v>
      </c>
      <c r="B1322" s="11"/>
      <c r="C1322" s="11"/>
      <c r="D1322" s="11"/>
      <c r="E1322" s="11"/>
      <c r="F1322" s="11"/>
      <c r="G1322" s="11"/>
      <c r="H1322" s="9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/>
      <c r="AC1322" s="10"/>
      <c r="AD1322" s="10"/>
      <c r="AE1322" s="10"/>
      <c r="AF1322" s="11"/>
      <c r="AG1322" s="11"/>
      <c r="AH1322" s="11"/>
      <c r="AI1322" s="11"/>
      <c r="AJ1322" s="11"/>
      <c r="AK1322" s="11"/>
      <c r="AL1322" s="11"/>
      <c r="AM1322" s="11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10"/>
      <c r="BE1322" s="10"/>
      <c r="BF1322" s="10"/>
    </row>
    <row r="1323" spans="1:254" s="26" customFormat="1" x14ac:dyDescent="0.25">
      <c r="A1323" s="1" t="s">
        <v>60</v>
      </c>
      <c r="B1323" s="11"/>
      <c r="C1323" s="11"/>
      <c r="D1323" s="11"/>
      <c r="E1323" s="11"/>
      <c r="F1323" s="11"/>
      <c r="G1323" s="11"/>
      <c r="H1323" s="9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/>
      <c r="AC1323" s="10"/>
      <c r="AD1323" s="10"/>
      <c r="AE1323" s="10"/>
      <c r="AF1323" s="11"/>
      <c r="AG1323" s="11"/>
      <c r="AH1323" s="11"/>
      <c r="AI1323" s="11"/>
      <c r="AJ1323" s="11"/>
      <c r="AK1323" s="11"/>
      <c r="AL1323" s="11"/>
      <c r="AM1323" s="11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10"/>
      <c r="BE1323" s="10"/>
      <c r="BF1323" s="10"/>
    </row>
    <row r="1324" spans="1:254" s="29" customFormat="1" x14ac:dyDescent="0.25">
      <c r="A1324" s="6" t="s">
        <v>68</v>
      </c>
      <c r="B1324" s="38"/>
      <c r="C1324" s="38"/>
      <c r="D1324" s="38"/>
      <c r="E1324" s="38"/>
      <c r="F1324" s="38"/>
      <c r="G1324" s="38"/>
      <c r="H1324" s="38"/>
      <c r="I1324" s="38"/>
      <c r="J1324" s="38"/>
      <c r="K1324" s="38">
        <f>SUM(K1321:K1323)</f>
        <v>1</v>
      </c>
      <c r="L1324" s="38">
        <f>SUM(L1321:L1323)</f>
        <v>0</v>
      </c>
      <c r="M1324" s="38">
        <f>SUM(M1321:M1323)</f>
        <v>0</v>
      </c>
      <c r="N1324" s="38">
        <f>SUM(N1321:N1323)</f>
        <v>1</v>
      </c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68"/>
      <c r="BE1324" s="68"/>
      <c r="BF1324" s="68"/>
    </row>
    <row r="1325" spans="1:254" s="26" customFormat="1" x14ac:dyDescent="0.25">
      <c r="A1325" s="8" t="s">
        <v>429</v>
      </c>
      <c r="B1325" s="45"/>
      <c r="C1325" s="45"/>
      <c r="D1325" s="45"/>
      <c r="E1325" s="45"/>
      <c r="F1325" s="45"/>
      <c r="G1325" s="45"/>
      <c r="H1325" s="45"/>
      <c r="I1325" s="45"/>
      <c r="J1325" s="45"/>
      <c r="K1325" s="45"/>
      <c r="L1325" s="45"/>
      <c r="M1325" s="45"/>
      <c r="N1325" s="4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 s="1"/>
      <c r="BE1325" s="1"/>
      <c r="BF1325" s="1"/>
      <c r="BG1325" s="1"/>
      <c r="BH1325" s="1"/>
      <c r="BI1325" s="1"/>
      <c r="BJ1325" s="45"/>
      <c r="BK1325" s="45"/>
      <c r="BL1325" s="45"/>
      <c r="BM1325" s="45"/>
      <c r="BN1325" s="45"/>
      <c r="BO1325" s="45"/>
      <c r="BP1325" s="4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 s="8"/>
      <c r="DF1325" s="45"/>
      <c r="DG1325" s="45"/>
      <c r="DH1325" s="45"/>
      <c r="DI1325" s="45"/>
      <c r="DJ1325" s="45"/>
      <c r="DK1325" s="45"/>
      <c r="DL1325" s="45"/>
      <c r="DM1325" s="45"/>
      <c r="DN1325" s="45"/>
      <c r="DO1325" s="45"/>
      <c r="DP1325" s="45"/>
      <c r="DQ1325" s="45"/>
      <c r="DR1325" s="4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  <c r="EN1325"/>
      <c r="EO1325"/>
      <c r="EP1325"/>
      <c r="EQ1325"/>
      <c r="ER1325"/>
      <c r="ES1325"/>
      <c r="ET1325"/>
      <c r="EU1325"/>
      <c r="EV1325"/>
      <c r="EW1325"/>
      <c r="EX1325"/>
      <c r="EY1325"/>
      <c r="EZ1325"/>
      <c r="FA1325"/>
      <c r="FB1325"/>
      <c r="FC1325"/>
      <c r="FD1325"/>
      <c r="FE1325"/>
      <c r="FF1325"/>
      <c r="FG1325"/>
      <c r="FH1325" s="8"/>
      <c r="FI1325" s="45"/>
      <c r="FJ1325" s="45"/>
      <c r="FK1325" s="45"/>
      <c r="FL1325" s="45"/>
      <c r="FM1325" s="45"/>
      <c r="FN1325" s="45"/>
      <c r="FO1325" s="45"/>
      <c r="FP1325" s="45"/>
      <c r="FQ1325" s="45"/>
      <c r="FR1325" s="45"/>
      <c r="FS1325" s="45"/>
      <c r="FT1325" s="45"/>
      <c r="FU1325" s="45"/>
      <c r="FV1325"/>
      <c r="FW1325"/>
      <c r="FX1325"/>
      <c r="FY1325"/>
      <c r="FZ1325"/>
      <c r="GA1325"/>
      <c r="GB1325"/>
      <c r="GC1325"/>
      <c r="GD1325"/>
      <c r="GE1325"/>
      <c r="GF1325"/>
      <c r="GG1325"/>
      <c r="GH1325"/>
      <c r="GI1325"/>
      <c r="GJ1325"/>
      <c r="GK1325"/>
      <c r="GL1325"/>
      <c r="GM1325"/>
      <c r="GN1325"/>
      <c r="GO1325"/>
      <c r="GP1325"/>
      <c r="GQ1325"/>
      <c r="GR1325"/>
      <c r="GS1325"/>
      <c r="GT1325"/>
      <c r="GU1325"/>
      <c r="GV1325"/>
      <c r="GW1325"/>
      <c r="GX1325"/>
      <c r="GY1325"/>
      <c r="GZ1325"/>
      <c r="HA1325"/>
      <c r="HB1325"/>
      <c r="HC1325"/>
      <c r="HD1325"/>
      <c r="HE1325"/>
      <c r="HF1325"/>
      <c r="HG1325"/>
      <c r="HH1325"/>
      <c r="HI1325"/>
      <c r="HJ1325"/>
      <c r="HK1325" s="8"/>
      <c r="HL1325" s="45"/>
      <c r="HM1325" s="45"/>
      <c r="HN1325" s="45"/>
      <c r="HO1325" s="45"/>
      <c r="HP1325" s="45"/>
      <c r="HQ1325" s="45"/>
      <c r="HR1325" s="45"/>
      <c r="HS1325" s="45"/>
      <c r="HT1325" s="45"/>
      <c r="HU1325" s="45"/>
      <c r="HV1325" s="45"/>
      <c r="HW1325" s="45"/>
      <c r="HX1325" s="45"/>
      <c r="HY1325"/>
      <c r="HZ1325"/>
      <c r="IA1325"/>
      <c r="IB1325"/>
      <c r="IC1325"/>
      <c r="ID1325"/>
      <c r="IE1325"/>
      <c r="IF1325"/>
      <c r="IG1325"/>
      <c r="IH1325"/>
      <c r="II1325"/>
      <c r="IJ1325"/>
      <c r="IK1325"/>
      <c r="IL1325"/>
      <c r="IM1325"/>
      <c r="IN1325"/>
      <c r="IO1325"/>
      <c r="IP1325"/>
      <c r="IQ1325"/>
      <c r="IR1325"/>
      <c r="IS1325"/>
      <c r="IT1325"/>
    </row>
    <row r="1326" spans="1:254" s="26" customFormat="1" x14ac:dyDescent="0.25">
      <c r="A1326" s="1" t="s">
        <v>67</v>
      </c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>
        <v>2</v>
      </c>
      <c r="N1326" s="11">
        <v>3</v>
      </c>
      <c r="O1326" s="11">
        <v>8</v>
      </c>
      <c r="P1326" s="11">
        <v>4</v>
      </c>
      <c r="Q1326" s="11">
        <v>37</v>
      </c>
      <c r="R1326" s="11">
        <v>78</v>
      </c>
      <c r="S1326" s="11">
        <v>115</v>
      </c>
      <c r="T1326" s="11">
        <v>112</v>
      </c>
      <c r="U1326" s="11">
        <v>105</v>
      </c>
      <c r="V1326" s="11">
        <v>101</v>
      </c>
      <c r="W1326" s="11">
        <v>174</v>
      </c>
      <c r="X1326" s="11">
        <v>194</v>
      </c>
      <c r="Y1326" s="11">
        <v>206</v>
      </c>
      <c r="Z1326" s="11">
        <v>159</v>
      </c>
      <c r="AA1326" s="11">
        <v>143</v>
      </c>
      <c r="AB1326" s="11">
        <v>142</v>
      </c>
      <c r="AC1326" s="11">
        <v>122</v>
      </c>
      <c r="AD1326" s="11">
        <v>115</v>
      </c>
      <c r="AE1326" s="11">
        <v>111</v>
      </c>
      <c r="AF1326" s="11">
        <v>129</v>
      </c>
      <c r="AG1326" s="11">
        <v>129</v>
      </c>
      <c r="AH1326" s="11">
        <v>127</v>
      </c>
      <c r="AI1326" s="11">
        <v>127</v>
      </c>
      <c r="AJ1326" s="11">
        <v>124</v>
      </c>
      <c r="AK1326" s="11">
        <v>124</v>
      </c>
      <c r="AL1326" s="11">
        <v>123</v>
      </c>
      <c r="AM1326" s="11">
        <v>100</v>
      </c>
      <c r="AN1326" s="11">
        <v>93</v>
      </c>
      <c r="AO1326" s="11">
        <v>93</v>
      </c>
      <c r="AP1326" s="11">
        <v>0</v>
      </c>
      <c r="AQ1326" s="11">
        <v>0</v>
      </c>
      <c r="AR1326" s="11">
        <v>0</v>
      </c>
      <c r="AS1326" s="11">
        <v>0</v>
      </c>
      <c r="AT1326" s="11">
        <v>0</v>
      </c>
      <c r="AU1326" s="11">
        <v>0</v>
      </c>
      <c r="AV1326" s="11">
        <v>0</v>
      </c>
      <c r="AW1326" s="11">
        <v>64</v>
      </c>
      <c r="AX1326" s="11">
        <v>63</v>
      </c>
      <c r="AY1326" s="11">
        <v>63</v>
      </c>
      <c r="AZ1326" s="11">
        <v>62</v>
      </c>
      <c r="BA1326" s="11">
        <v>62</v>
      </c>
      <c r="BB1326" s="11">
        <v>62</v>
      </c>
      <c r="BC1326" s="11">
        <v>61</v>
      </c>
      <c r="BD1326" s="11">
        <v>89</v>
      </c>
      <c r="BE1326" s="11">
        <v>101</v>
      </c>
      <c r="BF1326" s="11">
        <v>92</v>
      </c>
      <c r="BG1326" s="11">
        <v>92</v>
      </c>
      <c r="BH1326" s="11">
        <v>102</v>
      </c>
      <c r="BI1326" s="11">
        <v>91</v>
      </c>
      <c r="BJ1326" s="11">
        <v>65</v>
      </c>
      <c r="BK1326" s="11">
        <v>62</v>
      </c>
      <c r="BL1326" s="11">
        <v>75</v>
      </c>
      <c r="BM1326" s="11">
        <v>46</v>
      </c>
      <c r="BN1326" s="11">
        <v>62</v>
      </c>
      <c r="BO1326" s="11">
        <v>62</v>
      </c>
      <c r="BP1326" s="11">
        <v>63</v>
      </c>
      <c r="BQ1326" s="47"/>
      <c r="BR1326" s="47"/>
      <c r="BS1326" s="47"/>
      <c r="BT1326" s="47"/>
      <c r="BU1326" s="47"/>
      <c r="BV1326" s="47"/>
      <c r="BW1326" s="47"/>
      <c r="BX1326" s="47"/>
      <c r="BY1326" s="47"/>
      <c r="BZ1326" s="47"/>
      <c r="CA1326" s="47"/>
      <c r="CB1326" s="47"/>
      <c r="CC1326" s="47"/>
      <c r="CD1326" s="47"/>
      <c r="CE1326" s="47"/>
      <c r="CF1326" s="47"/>
      <c r="CG1326" s="47"/>
      <c r="CH1326" s="47"/>
      <c r="CI1326" s="47"/>
      <c r="CJ1326" s="47"/>
      <c r="CK1326" s="47"/>
      <c r="CL1326" s="47"/>
      <c r="CM1326" s="47"/>
      <c r="CN1326" s="47"/>
      <c r="CO1326" s="47"/>
      <c r="CP1326" s="47"/>
      <c r="CQ1326" s="47"/>
      <c r="CR1326" s="47"/>
      <c r="CS1326" s="47"/>
      <c r="CT1326" s="47"/>
      <c r="CU1326" s="47"/>
      <c r="CV1326" s="47"/>
      <c r="CW1326" s="47"/>
      <c r="CX1326" s="47"/>
      <c r="CY1326" s="47"/>
      <c r="CZ1326" s="47"/>
      <c r="DA1326" s="47"/>
      <c r="DB1326" s="47"/>
      <c r="DC1326" s="47"/>
      <c r="DD1326" s="47"/>
      <c r="DE1326" s="1"/>
      <c r="DF1326" s="47"/>
      <c r="DG1326" s="47"/>
      <c r="DH1326" s="47"/>
      <c r="DI1326" s="47"/>
      <c r="DJ1326" s="47"/>
      <c r="DK1326" s="47"/>
      <c r="DL1326" s="47"/>
      <c r="DM1326" s="47"/>
      <c r="DN1326" s="47"/>
      <c r="DO1326" s="47"/>
      <c r="DP1326" s="47"/>
      <c r="DQ1326" s="47"/>
      <c r="DR1326" s="47"/>
      <c r="DS1326" s="47"/>
      <c r="DT1326" s="47"/>
      <c r="DU1326" s="47"/>
      <c r="DV1326" s="47"/>
      <c r="DW1326" s="47"/>
      <c r="DX1326" s="47"/>
      <c r="DY1326" s="47"/>
      <c r="DZ1326" s="47"/>
      <c r="EA1326" s="47"/>
      <c r="EB1326" s="47"/>
      <c r="EC1326" s="47"/>
      <c r="ED1326" s="47"/>
      <c r="EE1326" s="47"/>
      <c r="EF1326" s="47"/>
      <c r="EG1326" s="47"/>
      <c r="EH1326" s="47"/>
      <c r="EI1326" s="47"/>
      <c r="EJ1326" s="47"/>
      <c r="EK1326" s="47"/>
      <c r="EL1326" s="47"/>
      <c r="EM1326" s="47"/>
      <c r="EN1326" s="47"/>
      <c r="EO1326" s="47"/>
      <c r="EP1326" s="47"/>
      <c r="EQ1326" s="47"/>
      <c r="ER1326" s="47"/>
      <c r="ES1326" s="47"/>
      <c r="ET1326" s="47"/>
      <c r="EU1326" s="47"/>
      <c r="EV1326" s="47"/>
      <c r="EW1326" s="47"/>
      <c r="EX1326" s="47"/>
      <c r="EY1326" s="47"/>
      <c r="EZ1326" s="47"/>
      <c r="FA1326" s="47"/>
      <c r="FB1326" s="47"/>
      <c r="FC1326" s="47"/>
      <c r="FD1326" s="47"/>
      <c r="FE1326" s="47"/>
      <c r="FF1326" s="47"/>
      <c r="FG1326" s="47"/>
      <c r="FH1326" s="1"/>
      <c r="FI1326" s="47"/>
      <c r="FJ1326" s="47"/>
      <c r="FK1326" s="47"/>
      <c r="FL1326" s="47"/>
      <c r="FM1326" s="47"/>
      <c r="FN1326" s="47"/>
      <c r="FO1326" s="47"/>
      <c r="FP1326" s="47"/>
      <c r="FQ1326" s="47"/>
      <c r="FR1326" s="47"/>
      <c r="FS1326" s="47"/>
      <c r="FT1326" s="47"/>
      <c r="FU1326" s="47"/>
      <c r="FV1326" s="47"/>
      <c r="FW1326" s="47"/>
      <c r="FX1326" s="47"/>
      <c r="FY1326" s="47"/>
      <c r="FZ1326" s="47"/>
      <c r="GA1326" s="47"/>
      <c r="GB1326" s="47"/>
      <c r="GC1326" s="47"/>
      <c r="GD1326" s="47"/>
      <c r="GE1326" s="47"/>
      <c r="GF1326" s="47"/>
      <c r="GG1326" s="47"/>
      <c r="GH1326" s="47"/>
      <c r="GI1326" s="47"/>
      <c r="GJ1326" s="47"/>
      <c r="GK1326" s="47"/>
      <c r="GL1326" s="47"/>
      <c r="GM1326" s="47"/>
      <c r="GN1326" s="47"/>
      <c r="GO1326" s="47"/>
      <c r="GP1326" s="47"/>
      <c r="GQ1326" s="47"/>
      <c r="GR1326" s="47"/>
      <c r="GS1326" s="47"/>
      <c r="GT1326" s="47"/>
      <c r="GU1326" s="47"/>
      <c r="GV1326" s="47"/>
      <c r="GW1326" s="47"/>
      <c r="GX1326" s="47"/>
      <c r="GY1326" s="47"/>
      <c r="GZ1326" s="47"/>
      <c r="HA1326" s="47"/>
      <c r="HB1326" s="47"/>
      <c r="HC1326" s="47"/>
      <c r="HD1326" s="47"/>
      <c r="HE1326" s="47"/>
      <c r="HF1326" s="47"/>
      <c r="HG1326" s="47"/>
      <c r="HH1326" s="47"/>
      <c r="HI1326" s="47"/>
      <c r="HJ1326" s="47"/>
      <c r="HK1326" s="1"/>
      <c r="HL1326" s="47"/>
      <c r="HM1326" s="47"/>
      <c r="HN1326" s="47"/>
      <c r="HO1326" s="47"/>
      <c r="HP1326" s="47"/>
      <c r="HQ1326" s="47"/>
      <c r="HR1326" s="47"/>
      <c r="HS1326" s="47"/>
      <c r="HT1326" s="47"/>
      <c r="HU1326" s="47"/>
      <c r="HV1326" s="47"/>
      <c r="HW1326" s="47"/>
      <c r="HX1326" s="47"/>
      <c r="HY1326" s="47"/>
      <c r="HZ1326" s="47"/>
      <c r="IA1326" s="47"/>
      <c r="IB1326" s="47"/>
      <c r="IC1326" s="47"/>
      <c r="ID1326" s="47"/>
      <c r="IE1326" s="47"/>
      <c r="IF1326" s="47"/>
      <c r="IG1326" s="47"/>
      <c r="IH1326" s="47"/>
      <c r="II1326" s="47"/>
      <c r="IJ1326" s="47"/>
      <c r="IK1326" s="47"/>
      <c r="IL1326" s="47"/>
      <c r="IM1326" s="47"/>
      <c r="IN1326" s="47"/>
      <c r="IO1326" s="47"/>
      <c r="IP1326" s="47"/>
      <c r="IQ1326" s="47"/>
      <c r="IR1326" s="47"/>
      <c r="IS1326" s="47"/>
      <c r="IT1326" s="47"/>
    </row>
    <row r="1327" spans="1:254" s="26" customFormat="1" x14ac:dyDescent="0.25">
      <c r="A1327" s="1" t="s">
        <v>64</v>
      </c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>
        <v>18</v>
      </c>
      <c r="AA1327" s="13">
        <v>0</v>
      </c>
      <c r="AB1327" s="13">
        <v>0</v>
      </c>
      <c r="AC1327" s="13">
        <v>0</v>
      </c>
      <c r="AD1327" s="13">
        <v>0</v>
      </c>
      <c r="AE1327" s="13">
        <v>5</v>
      </c>
      <c r="AF1327" s="13">
        <v>10</v>
      </c>
      <c r="AG1327" s="13">
        <v>10</v>
      </c>
      <c r="AH1327" s="13">
        <v>9</v>
      </c>
      <c r="AI1327" s="13">
        <v>10</v>
      </c>
      <c r="AJ1327" s="13">
        <v>10</v>
      </c>
      <c r="AK1327" s="13">
        <v>10</v>
      </c>
      <c r="AL1327" s="13">
        <v>10</v>
      </c>
      <c r="AM1327" s="13">
        <v>5</v>
      </c>
      <c r="AN1327" s="13">
        <v>5</v>
      </c>
      <c r="AO1327" s="13">
        <v>5</v>
      </c>
      <c r="AP1327" s="13">
        <v>98</v>
      </c>
      <c r="AQ1327" s="13">
        <v>95</v>
      </c>
      <c r="AR1327" s="13">
        <v>26</v>
      </c>
      <c r="AS1327" s="13">
        <v>96</v>
      </c>
      <c r="AT1327" s="13">
        <v>86</v>
      </c>
      <c r="AU1327" s="13">
        <v>80</v>
      </c>
      <c r="AV1327" s="13">
        <v>70</v>
      </c>
      <c r="AW1327" s="13">
        <v>6</v>
      </c>
      <c r="AX1327" s="13"/>
      <c r="AY1327" s="13"/>
      <c r="AZ1327" s="13"/>
      <c r="BA1327" s="13"/>
      <c r="BB1327" s="13"/>
      <c r="BC1327" s="13"/>
      <c r="BD1327" s="13"/>
      <c r="BE1327" s="13"/>
      <c r="BF1327" s="13"/>
      <c r="BG1327" s="13"/>
      <c r="BH1327" s="13"/>
      <c r="BI1327" s="13"/>
      <c r="BJ1327" s="48"/>
      <c r="BK1327" s="48"/>
      <c r="BL1327" s="48"/>
      <c r="BM1327" s="48"/>
      <c r="BN1327" s="48"/>
      <c r="BO1327" s="48"/>
      <c r="BP1327" s="48"/>
      <c r="BQ1327" s="48"/>
      <c r="BR1327" s="48"/>
      <c r="BS1327" s="48"/>
      <c r="BT1327" s="48"/>
      <c r="BU1327" s="48"/>
      <c r="BV1327" s="48"/>
      <c r="BW1327" s="48"/>
      <c r="BX1327" s="48"/>
      <c r="BY1327" s="48"/>
      <c r="BZ1327" s="48"/>
      <c r="CA1327" s="48"/>
      <c r="CB1327" s="48"/>
      <c r="CC1327" s="48"/>
      <c r="CD1327" s="48"/>
      <c r="CE1327" s="48"/>
      <c r="CF1327" s="48"/>
      <c r="CG1327" s="48"/>
      <c r="CH1327" s="48"/>
      <c r="CI1327" s="48"/>
      <c r="CJ1327" s="48"/>
      <c r="CK1327" s="48"/>
      <c r="CL1327" s="48"/>
      <c r="CM1327" s="48"/>
      <c r="CN1327" s="48"/>
      <c r="CO1327" s="48"/>
      <c r="CP1327" s="48"/>
      <c r="CQ1327" s="48"/>
      <c r="CR1327" s="48"/>
      <c r="CS1327" s="48"/>
      <c r="CT1327" s="48"/>
      <c r="CU1327" s="48"/>
      <c r="CV1327" s="48"/>
      <c r="CW1327" s="48"/>
      <c r="CX1327" s="48"/>
      <c r="CY1327" s="48"/>
      <c r="CZ1327" s="48"/>
      <c r="DA1327" s="48"/>
      <c r="DB1327" s="48"/>
      <c r="DC1327" s="48"/>
      <c r="DD1327" s="48"/>
      <c r="DE1327" s="1"/>
      <c r="DF1327" s="48"/>
      <c r="DG1327" s="48"/>
      <c r="DH1327" s="48"/>
      <c r="DI1327" s="48"/>
      <c r="DJ1327" s="48"/>
      <c r="DK1327" s="48"/>
      <c r="DL1327" s="48"/>
      <c r="DM1327" s="48"/>
      <c r="DN1327" s="48"/>
      <c r="DO1327" s="48"/>
      <c r="DP1327" s="48"/>
      <c r="DQ1327" s="48"/>
      <c r="DR1327" s="48"/>
      <c r="DS1327" s="48"/>
      <c r="DT1327" s="48"/>
      <c r="DU1327" s="48"/>
      <c r="DV1327" s="48"/>
      <c r="DW1327" s="48"/>
      <c r="DX1327" s="48"/>
      <c r="DY1327" s="48"/>
      <c r="DZ1327" s="48"/>
      <c r="EA1327" s="48"/>
      <c r="EB1327" s="48"/>
      <c r="EC1327" s="48"/>
      <c r="ED1327" s="48"/>
      <c r="EE1327" s="48"/>
      <c r="EF1327" s="48"/>
      <c r="EG1327" s="48"/>
      <c r="EH1327" s="48"/>
      <c r="EI1327" s="48"/>
      <c r="EJ1327" s="48"/>
      <c r="EK1327" s="48"/>
      <c r="EL1327" s="48"/>
      <c r="EM1327" s="48"/>
      <c r="EN1327" s="48"/>
      <c r="EO1327" s="48"/>
      <c r="EP1327" s="48"/>
      <c r="EQ1327" s="48"/>
      <c r="ER1327" s="48"/>
      <c r="ES1327" s="48"/>
      <c r="ET1327" s="48"/>
      <c r="EU1327" s="48"/>
      <c r="EV1327" s="48"/>
      <c r="EW1327" s="48"/>
      <c r="EX1327" s="48"/>
      <c r="EY1327" s="48"/>
      <c r="EZ1327" s="48"/>
      <c r="FA1327" s="48"/>
      <c r="FB1327" s="48"/>
      <c r="FC1327" s="48"/>
      <c r="FD1327" s="48"/>
      <c r="FE1327" s="48"/>
      <c r="FF1327" s="48"/>
      <c r="FG1327" s="48"/>
      <c r="FH1327" s="1"/>
      <c r="FI1327" s="48"/>
      <c r="FJ1327" s="48"/>
      <c r="FK1327" s="48"/>
      <c r="FL1327" s="48"/>
      <c r="FM1327" s="48"/>
      <c r="FN1327" s="48"/>
      <c r="FO1327" s="48"/>
      <c r="FP1327" s="48"/>
      <c r="FQ1327" s="48"/>
      <c r="FR1327" s="48"/>
      <c r="FS1327" s="48"/>
      <c r="FT1327" s="48"/>
      <c r="FU1327" s="48"/>
      <c r="FV1327" s="48"/>
      <c r="FW1327" s="48"/>
      <c r="FX1327" s="48"/>
      <c r="FY1327" s="48"/>
      <c r="FZ1327" s="48"/>
      <c r="GA1327" s="48"/>
      <c r="GB1327" s="48"/>
      <c r="GC1327" s="48"/>
      <c r="GD1327" s="48"/>
      <c r="GE1327" s="48"/>
      <c r="GF1327" s="48"/>
      <c r="GG1327" s="48"/>
      <c r="GH1327" s="48"/>
      <c r="GI1327" s="48"/>
      <c r="GJ1327" s="48"/>
      <c r="GK1327" s="48"/>
      <c r="GL1327" s="48"/>
      <c r="GM1327" s="48"/>
      <c r="GN1327" s="48"/>
      <c r="GO1327" s="48"/>
      <c r="GP1327" s="48"/>
      <c r="GQ1327" s="48"/>
      <c r="GR1327" s="48"/>
      <c r="GS1327" s="48"/>
      <c r="GT1327" s="48"/>
      <c r="GU1327" s="48"/>
      <c r="GV1327" s="48"/>
      <c r="GW1327" s="48"/>
      <c r="GX1327" s="48"/>
      <c r="GY1327" s="48"/>
      <c r="GZ1327" s="48"/>
      <c r="HA1327" s="48"/>
      <c r="HB1327" s="48"/>
      <c r="HC1327" s="48"/>
      <c r="HD1327" s="48"/>
      <c r="HE1327" s="48"/>
      <c r="HF1327" s="48"/>
      <c r="HG1327" s="48"/>
      <c r="HH1327" s="48"/>
      <c r="HI1327" s="48"/>
      <c r="HJ1327" s="48"/>
      <c r="HK1327" s="1"/>
      <c r="HL1327" s="48"/>
      <c r="HM1327" s="48"/>
      <c r="HN1327" s="48"/>
      <c r="HO1327" s="48"/>
      <c r="HP1327" s="48"/>
      <c r="HQ1327" s="48"/>
      <c r="HR1327" s="48"/>
      <c r="HS1327" s="48"/>
      <c r="HT1327" s="48"/>
      <c r="HU1327" s="48"/>
      <c r="HV1327" s="48"/>
      <c r="HW1327" s="48"/>
      <c r="HX1327" s="48"/>
      <c r="HY1327" s="48"/>
      <c r="HZ1327" s="48"/>
      <c r="IA1327" s="48"/>
      <c r="IB1327" s="48"/>
      <c r="IC1327" s="48"/>
      <c r="ID1327" s="48"/>
      <c r="IE1327" s="48"/>
      <c r="IF1327" s="48"/>
      <c r="IG1327" s="48"/>
      <c r="IH1327" s="48"/>
      <c r="II1327" s="48"/>
      <c r="IJ1327" s="48"/>
      <c r="IK1327" s="48"/>
      <c r="IL1327" s="48"/>
      <c r="IM1327" s="48"/>
      <c r="IN1327" s="48"/>
      <c r="IO1327" s="48"/>
      <c r="IP1327" s="48"/>
      <c r="IQ1327" s="48"/>
      <c r="IR1327" s="48"/>
      <c r="IS1327" s="48"/>
      <c r="IT1327" s="48"/>
    </row>
    <row r="1328" spans="1:254" s="26" customFormat="1" x14ac:dyDescent="0.25">
      <c r="A1328" s="1" t="s">
        <v>60</v>
      </c>
      <c r="B1328" s="19"/>
      <c r="C1328" s="19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>
        <v>12</v>
      </c>
      <c r="AA1328" s="19">
        <v>18</v>
      </c>
      <c r="AB1328" s="19">
        <v>18</v>
      </c>
      <c r="AC1328" s="19">
        <v>18</v>
      </c>
      <c r="AD1328" s="19">
        <v>18</v>
      </c>
      <c r="AE1328" s="19">
        <v>17</v>
      </c>
      <c r="AF1328" s="19"/>
      <c r="AG1328" s="19"/>
      <c r="AH1328" s="19"/>
      <c r="AI1328" s="19"/>
      <c r="AJ1328" s="19"/>
      <c r="AK1328" s="19"/>
      <c r="AL1328" s="19"/>
      <c r="AM1328" s="19"/>
      <c r="AN1328" s="19"/>
      <c r="AO1328" s="19"/>
      <c r="AP1328" s="19"/>
      <c r="AQ1328" s="19"/>
      <c r="AR1328" s="19"/>
      <c r="AS1328" s="19"/>
      <c r="AT1328" s="19"/>
      <c r="AU1328" s="19"/>
      <c r="AV1328" s="19"/>
      <c r="AW1328" s="19"/>
      <c r="AX1328" s="19"/>
      <c r="AY1328" s="19"/>
      <c r="AZ1328" s="19"/>
      <c r="BA1328" s="19"/>
      <c r="BB1328" s="19"/>
      <c r="BC1328" s="19"/>
      <c r="BD1328" s="19"/>
      <c r="BE1328" s="19"/>
      <c r="BF1328" s="19"/>
      <c r="BG1328" s="19"/>
      <c r="BH1328" s="19"/>
      <c r="BI1328" s="19"/>
      <c r="BJ1328" s="49"/>
      <c r="BK1328" s="49"/>
      <c r="BL1328" s="49"/>
      <c r="BM1328" s="49"/>
      <c r="BN1328" s="49"/>
      <c r="BO1328" s="49"/>
      <c r="BP1328" s="49"/>
      <c r="BQ1328" s="49"/>
      <c r="BR1328" s="49"/>
      <c r="BS1328" s="49"/>
      <c r="BT1328" s="49"/>
      <c r="BU1328" s="49"/>
      <c r="BV1328" s="49"/>
      <c r="BW1328" s="49"/>
      <c r="BX1328" s="49"/>
      <c r="BY1328" s="49"/>
      <c r="BZ1328" s="49"/>
      <c r="CA1328" s="49"/>
      <c r="CB1328" s="49"/>
      <c r="CC1328" s="49"/>
      <c r="CD1328" s="49"/>
      <c r="CE1328" s="49"/>
      <c r="CF1328" s="49"/>
      <c r="CG1328" s="49"/>
      <c r="CH1328" s="49"/>
      <c r="CI1328" s="49"/>
      <c r="CJ1328" s="49"/>
      <c r="CK1328" s="49"/>
      <c r="CL1328" s="49"/>
      <c r="CM1328" s="49"/>
      <c r="CN1328" s="49"/>
      <c r="CO1328" s="49"/>
      <c r="CP1328" s="49"/>
      <c r="CQ1328" s="49"/>
      <c r="CR1328" s="49"/>
      <c r="CS1328" s="49"/>
      <c r="CT1328" s="49"/>
      <c r="CU1328" s="49"/>
      <c r="CV1328" s="49"/>
      <c r="CW1328" s="49"/>
      <c r="CX1328" s="49"/>
      <c r="CY1328" s="49"/>
      <c r="CZ1328" s="49"/>
      <c r="DA1328" s="49"/>
      <c r="DB1328" s="49"/>
      <c r="DC1328" s="49"/>
      <c r="DD1328" s="49"/>
      <c r="DE1328" s="1"/>
      <c r="DF1328" s="49"/>
      <c r="DG1328" s="49"/>
      <c r="DH1328" s="49"/>
      <c r="DI1328" s="49"/>
      <c r="DJ1328" s="49"/>
      <c r="DK1328" s="49"/>
      <c r="DL1328" s="49"/>
      <c r="DM1328" s="49"/>
      <c r="DN1328" s="49"/>
      <c r="DO1328" s="49"/>
      <c r="DP1328" s="49"/>
      <c r="DQ1328" s="49"/>
      <c r="DR1328" s="49"/>
      <c r="DS1328" s="49"/>
      <c r="DT1328" s="49"/>
      <c r="DU1328" s="49"/>
      <c r="DV1328" s="49"/>
      <c r="DW1328" s="49"/>
      <c r="DX1328" s="49"/>
      <c r="DY1328" s="49"/>
      <c r="DZ1328" s="49"/>
      <c r="EA1328" s="49"/>
      <c r="EB1328" s="49"/>
      <c r="EC1328" s="49"/>
      <c r="ED1328" s="49"/>
      <c r="EE1328" s="49"/>
      <c r="EF1328" s="49"/>
      <c r="EG1328" s="49"/>
      <c r="EH1328" s="49"/>
      <c r="EI1328" s="49"/>
      <c r="EJ1328" s="49"/>
      <c r="EK1328" s="49"/>
      <c r="EL1328" s="49"/>
      <c r="EM1328" s="49"/>
      <c r="EN1328" s="49"/>
      <c r="EO1328" s="49"/>
      <c r="EP1328" s="49"/>
      <c r="EQ1328" s="49"/>
      <c r="ER1328" s="49"/>
      <c r="ES1328" s="49"/>
      <c r="ET1328" s="49"/>
      <c r="EU1328" s="49"/>
      <c r="EV1328" s="49"/>
      <c r="EW1328" s="49"/>
      <c r="EX1328" s="49"/>
      <c r="EY1328" s="49"/>
      <c r="EZ1328" s="49"/>
      <c r="FA1328" s="49"/>
      <c r="FB1328" s="49"/>
      <c r="FC1328" s="49"/>
      <c r="FD1328" s="49"/>
      <c r="FE1328" s="49"/>
      <c r="FF1328" s="49"/>
      <c r="FG1328" s="49"/>
      <c r="FH1328" s="1"/>
      <c r="FI1328" s="49"/>
      <c r="FJ1328" s="49"/>
      <c r="FK1328" s="49"/>
      <c r="FL1328" s="49"/>
      <c r="FM1328" s="49"/>
      <c r="FN1328" s="49"/>
      <c r="FO1328" s="49"/>
      <c r="FP1328" s="49"/>
      <c r="FQ1328" s="49"/>
      <c r="FR1328" s="49"/>
      <c r="FS1328" s="49"/>
      <c r="FT1328" s="49"/>
      <c r="FU1328" s="49"/>
      <c r="FV1328" s="49"/>
      <c r="FW1328" s="49"/>
      <c r="FX1328" s="49"/>
      <c r="FY1328" s="49"/>
      <c r="FZ1328" s="49"/>
      <c r="GA1328" s="49"/>
      <c r="GB1328" s="49"/>
      <c r="GC1328" s="49"/>
      <c r="GD1328" s="49"/>
      <c r="GE1328" s="49"/>
      <c r="GF1328" s="49"/>
      <c r="GG1328" s="49"/>
      <c r="GH1328" s="49"/>
      <c r="GI1328" s="49"/>
      <c r="GJ1328" s="49"/>
      <c r="GK1328" s="49"/>
      <c r="GL1328" s="49"/>
      <c r="GM1328" s="49"/>
      <c r="GN1328" s="49"/>
      <c r="GO1328" s="49"/>
      <c r="GP1328" s="49"/>
      <c r="GQ1328" s="49"/>
      <c r="GR1328" s="49"/>
      <c r="GS1328" s="49"/>
      <c r="GT1328" s="49"/>
      <c r="GU1328" s="49"/>
      <c r="GV1328" s="49"/>
      <c r="GW1328" s="49"/>
      <c r="GX1328" s="49"/>
      <c r="GY1328" s="49"/>
      <c r="GZ1328" s="49"/>
      <c r="HA1328" s="49"/>
      <c r="HB1328" s="49"/>
      <c r="HC1328" s="49"/>
      <c r="HD1328" s="49"/>
      <c r="HE1328" s="49"/>
      <c r="HF1328" s="49"/>
      <c r="HG1328" s="49"/>
      <c r="HH1328" s="49"/>
      <c r="HI1328" s="49"/>
      <c r="HJ1328" s="49"/>
      <c r="HK1328" s="1"/>
      <c r="HL1328" s="49"/>
      <c r="HM1328" s="49"/>
      <c r="HN1328" s="49"/>
      <c r="HO1328" s="49"/>
      <c r="HP1328" s="49"/>
      <c r="HQ1328" s="49"/>
      <c r="HR1328" s="49"/>
      <c r="HS1328" s="49"/>
      <c r="HT1328" s="49"/>
      <c r="HU1328" s="49"/>
      <c r="HV1328" s="49"/>
      <c r="HW1328" s="49"/>
      <c r="HX1328" s="49"/>
      <c r="HY1328" s="49"/>
      <c r="HZ1328" s="49"/>
      <c r="IA1328" s="49"/>
      <c r="IB1328" s="49"/>
      <c r="IC1328" s="49"/>
      <c r="ID1328" s="49"/>
      <c r="IE1328" s="49"/>
      <c r="IF1328" s="49"/>
      <c r="IG1328" s="49"/>
      <c r="IH1328" s="49"/>
      <c r="II1328" s="49"/>
      <c r="IJ1328" s="49"/>
      <c r="IK1328" s="49"/>
      <c r="IL1328" s="49"/>
      <c r="IM1328" s="49"/>
      <c r="IN1328" s="49"/>
      <c r="IO1328" s="49"/>
      <c r="IP1328" s="49"/>
      <c r="IQ1328" s="49"/>
      <c r="IR1328" s="49"/>
      <c r="IS1328" s="49"/>
      <c r="IT1328" s="49"/>
    </row>
    <row r="1329" spans="1:254" s="29" customFormat="1" x14ac:dyDescent="0.25">
      <c r="A1329" s="6" t="s">
        <v>68</v>
      </c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>
        <v>2</v>
      </c>
      <c r="N1329" s="1">
        <v>3</v>
      </c>
      <c r="O1329" s="1">
        <v>8</v>
      </c>
      <c r="P1329" s="1">
        <v>4</v>
      </c>
      <c r="Q1329" s="1">
        <v>37</v>
      </c>
      <c r="R1329" s="1">
        <v>78</v>
      </c>
      <c r="S1329" s="1">
        <v>115</v>
      </c>
      <c r="T1329" s="1">
        <v>112</v>
      </c>
      <c r="U1329" s="1">
        <v>105</v>
      </c>
      <c r="V1329" s="1">
        <v>101</v>
      </c>
      <c r="W1329" s="1">
        <v>174</v>
      </c>
      <c r="X1329" s="1">
        <v>194</v>
      </c>
      <c r="Y1329" s="1">
        <v>206</v>
      </c>
      <c r="Z1329" s="1">
        <v>189</v>
      </c>
      <c r="AA1329" s="1">
        <v>161</v>
      </c>
      <c r="AB1329" s="1">
        <v>160</v>
      </c>
      <c r="AC1329" s="1">
        <v>140</v>
      </c>
      <c r="AD1329" s="1">
        <v>133</v>
      </c>
      <c r="AE1329" s="1">
        <v>133</v>
      </c>
      <c r="AF1329" s="1">
        <v>139</v>
      </c>
      <c r="AG1329" s="1">
        <v>139</v>
      </c>
      <c r="AH1329" s="1">
        <v>136</v>
      </c>
      <c r="AI1329" s="1">
        <v>137</v>
      </c>
      <c r="AJ1329" s="1">
        <v>134</v>
      </c>
      <c r="AK1329" s="1">
        <v>134</v>
      </c>
      <c r="AL1329" s="1">
        <v>133</v>
      </c>
      <c r="AM1329" s="1">
        <v>105</v>
      </c>
      <c r="AN1329" s="1">
        <v>98</v>
      </c>
      <c r="AO1329" s="1">
        <v>98</v>
      </c>
      <c r="AP1329" s="1">
        <v>98</v>
      </c>
      <c r="AQ1329" s="1">
        <v>95</v>
      </c>
      <c r="AR1329" s="1">
        <v>26</v>
      </c>
      <c r="AS1329" s="1">
        <v>96</v>
      </c>
      <c r="AT1329" s="1">
        <v>86</v>
      </c>
      <c r="AU1329" s="1">
        <v>80</v>
      </c>
      <c r="AV1329" s="1">
        <v>70</v>
      </c>
      <c r="AW1329" s="1">
        <v>70</v>
      </c>
      <c r="AX1329" s="1">
        <v>63</v>
      </c>
      <c r="AY1329" s="1">
        <v>63</v>
      </c>
      <c r="AZ1329" s="1">
        <v>62</v>
      </c>
      <c r="BA1329" s="1">
        <v>62</v>
      </c>
      <c r="BB1329" s="1">
        <v>62</v>
      </c>
      <c r="BC1329" s="1">
        <v>61</v>
      </c>
      <c r="BD1329" s="1">
        <f t="shared" ref="BD1329:BI1329" si="215">SUM(BD1326:BD1328)</f>
        <v>89</v>
      </c>
      <c r="BE1329" s="1">
        <f t="shared" si="215"/>
        <v>101</v>
      </c>
      <c r="BF1329" s="1">
        <f t="shared" si="215"/>
        <v>92</v>
      </c>
      <c r="BG1329" s="1">
        <f t="shared" si="215"/>
        <v>92</v>
      </c>
      <c r="BH1329" s="1">
        <f t="shared" si="215"/>
        <v>102</v>
      </c>
      <c r="BI1329" s="1">
        <f t="shared" si="215"/>
        <v>91</v>
      </c>
      <c r="BJ1329" s="1">
        <v>65</v>
      </c>
      <c r="BK1329" s="1">
        <v>62</v>
      </c>
      <c r="BL1329" s="1">
        <v>75</v>
      </c>
      <c r="BM1329" s="1">
        <v>46</v>
      </c>
      <c r="BN1329" s="1">
        <v>62</v>
      </c>
      <c r="BO1329" s="1">
        <v>62</v>
      </c>
      <c r="BP1329" s="1">
        <v>63</v>
      </c>
      <c r="BQ1329" s="45"/>
      <c r="BR1329" s="45"/>
      <c r="BS1329" s="45"/>
      <c r="BT1329" s="45"/>
      <c r="BU1329" s="45"/>
      <c r="BV1329" s="45"/>
      <c r="BW1329" s="45"/>
      <c r="BX1329" s="45"/>
      <c r="BY1329" s="45"/>
      <c r="BZ1329" s="45"/>
      <c r="CA1329" s="45"/>
      <c r="CB1329" s="45"/>
      <c r="CC1329" s="45"/>
      <c r="CD1329" s="45"/>
      <c r="CE1329" s="45"/>
      <c r="CF1329" s="45"/>
      <c r="CG1329" s="45"/>
      <c r="CH1329" s="45"/>
      <c r="CI1329" s="45"/>
      <c r="CJ1329" s="45"/>
      <c r="CK1329" s="45"/>
      <c r="CL1329" s="45"/>
      <c r="CM1329" s="45"/>
      <c r="CN1329" s="45"/>
      <c r="CO1329" s="45"/>
      <c r="CP1329" s="45"/>
      <c r="CQ1329" s="45"/>
      <c r="CR1329" s="45"/>
      <c r="CS1329" s="45"/>
      <c r="CT1329" s="45"/>
      <c r="CU1329" s="45"/>
      <c r="CV1329" s="45"/>
      <c r="CW1329" s="45"/>
      <c r="CX1329" s="45"/>
      <c r="CY1329" s="45"/>
      <c r="CZ1329" s="45"/>
      <c r="DA1329" s="45"/>
      <c r="DB1329" s="45"/>
      <c r="DC1329" s="45"/>
      <c r="DD1329" s="45"/>
      <c r="DE1329" s="6"/>
      <c r="DF1329" s="45"/>
      <c r="DG1329" s="45"/>
      <c r="DH1329" s="45"/>
      <c r="DI1329" s="45"/>
      <c r="DJ1329" s="45"/>
      <c r="DK1329" s="45"/>
      <c r="DL1329" s="45"/>
      <c r="DM1329" s="45"/>
      <c r="DN1329" s="45"/>
      <c r="DO1329" s="45"/>
      <c r="DP1329" s="45"/>
      <c r="DQ1329" s="45"/>
      <c r="DR1329" s="45"/>
      <c r="DS1329" s="45"/>
      <c r="DT1329" s="45"/>
      <c r="DU1329" s="45"/>
      <c r="DV1329" s="45"/>
      <c r="DW1329" s="45"/>
      <c r="DX1329" s="45"/>
      <c r="DY1329" s="45"/>
      <c r="DZ1329" s="45"/>
      <c r="EA1329" s="45"/>
      <c r="EB1329" s="45"/>
      <c r="EC1329" s="45"/>
      <c r="ED1329" s="45"/>
      <c r="EE1329" s="45"/>
      <c r="EF1329" s="45"/>
      <c r="EG1329" s="45"/>
      <c r="EH1329" s="45"/>
      <c r="EI1329" s="45"/>
      <c r="EJ1329" s="45"/>
      <c r="EK1329" s="45"/>
      <c r="EL1329" s="45"/>
      <c r="EM1329" s="45"/>
      <c r="EN1329" s="45"/>
      <c r="EO1329" s="45"/>
      <c r="EP1329" s="45"/>
      <c r="EQ1329" s="45"/>
      <c r="ER1329" s="45"/>
      <c r="ES1329" s="45"/>
      <c r="ET1329" s="45"/>
      <c r="EU1329" s="45"/>
      <c r="EV1329" s="45"/>
      <c r="EW1329" s="45"/>
      <c r="EX1329" s="45"/>
      <c r="EY1329" s="45"/>
      <c r="EZ1329" s="45"/>
      <c r="FA1329" s="45"/>
      <c r="FB1329" s="45"/>
      <c r="FC1329" s="45"/>
      <c r="FD1329" s="45"/>
      <c r="FE1329" s="45"/>
      <c r="FF1329" s="45"/>
      <c r="FG1329" s="45"/>
      <c r="FH1329" s="6"/>
      <c r="FI1329" s="45"/>
      <c r="FJ1329" s="45"/>
      <c r="FK1329" s="45"/>
      <c r="FL1329" s="45"/>
      <c r="FM1329" s="45"/>
      <c r="FN1329" s="45"/>
      <c r="FO1329" s="45"/>
      <c r="FP1329" s="45"/>
      <c r="FQ1329" s="45"/>
      <c r="FR1329" s="45"/>
      <c r="FS1329" s="45"/>
      <c r="FT1329" s="45"/>
      <c r="FU1329" s="45"/>
      <c r="FV1329" s="45"/>
      <c r="FW1329" s="45"/>
      <c r="FX1329" s="45"/>
      <c r="FY1329" s="45"/>
      <c r="FZ1329" s="45"/>
      <c r="GA1329" s="45"/>
      <c r="GB1329" s="45"/>
      <c r="GC1329" s="45"/>
      <c r="GD1329" s="45"/>
      <c r="GE1329" s="45"/>
      <c r="GF1329" s="45"/>
      <c r="GG1329" s="45"/>
      <c r="GH1329" s="45"/>
      <c r="GI1329" s="45"/>
      <c r="GJ1329" s="45"/>
      <c r="GK1329" s="45"/>
      <c r="GL1329" s="45"/>
      <c r="GM1329" s="45"/>
      <c r="GN1329" s="45"/>
      <c r="GO1329" s="45"/>
      <c r="GP1329" s="45"/>
      <c r="GQ1329" s="45"/>
      <c r="GR1329" s="45"/>
      <c r="GS1329" s="45"/>
      <c r="GT1329" s="45"/>
      <c r="GU1329" s="45"/>
      <c r="GV1329" s="45"/>
      <c r="GW1329" s="45"/>
      <c r="GX1329" s="45"/>
      <c r="GY1329" s="45"/>
      <c r="GZ1329" s="45"/>
      <c r="HA1329" s="45"/>
      <c r="HB1329" s="45"/>
      <c r="HC1329" s="45"/>
      <c r="HD1329" s="45"/>
      <c r="HE1329" s="45"/>
      <c r="HF1329" s="45"/>
      <c r="HG1329" s="45"/>
      <c r="HH1329" s="45"/>
      <c r="HI1329" s="45"/>
      <c r="HJ1329" s="45"/>
      <c r="HK1329" s="6"/>
      <c r="HL1329" s="45"/>
      <c r="HM1329" s="45"/>
      <c r="HN1329" s="45"/>
      <c r="HO1329" s="45"/>
      <c r="HP1329" s="45"/>
      <c r="HQ1329" s="45"/>
      <c r="HR1329" s="45"/>
      <c r="HS1329" s="45"/>
      <c r="HT1329" s="45"/>
      <c r="HU1329" s="45"/>
      <c r="HV1329" s="45"/>
      <c r="HW1329" s="45"/>
      <c r="HX1329" s="45"/>
      <c r="HY1329" s="45"/>
      <c r="HZ1329" s="45"/>
      <c r="IA1329" s="45"/>
      <c r="IB1329" s="45"/>
      <c r="IC1329" s="45"/>
      <c r="ID1329" s="45"/>
      <c r="IE1329" s="45"/>
      <c r="IF1329" s="45"/>
      <c r="IG1329" s="45"/>
      <c r="IH1329" s="45"/>
      <c r="II1329" s="45"/>
      <c r="IJ1329" s="45"/>
      <c r="IK1329" s="45"/>
      <c r="IL1329" s="45"/>
      <c r="IM1329" s="45"/>
      <c r="IN1329" s="45"/>
      <c r="IO1329" s="45"/>
      <c r="IP1329" s="45"/>
      <c r="IQ1329" s="45"/>
      <c r="IR1329" s="45"/>
      <c r="IS1329" s="45"/>
      <c r="IT1329" s="45"/>
    </row>
    <row r="1330" spans="1:254" s="26" customFormat="1" x14ac:dyDescent="0.25">
      <c r="A1330" s="8" t="s">
        <v>428</v>
      </c>
      <c r="B1330" s="14"/>
      <c r="C1330" s="27"/>
      <c r="D1330" s="27"/>
      <c r="E1330" s="27"/>
      <c r="F1330" s="27"/>
      <c r="G1330" s="27"/>
      <c r="H1330" s="27"/>
      <c r="I1330" s="27"/>
      <c r="J1330" s="27"/>
      <c r="K1330" s="27"/>
      <c r="L1330" s="27"/>
      <c r="M1330" s="27"/>
      <c r="N1330" s="15"/>
      <c r="O1330" s="15"/>
      <c r="P1330" s="15"/>
      <c r="Q1330" s="13"/>
      <c r="R1330" s="13"/>
      <c r="S1330" s="13"/>
      <c r="T1330" s="13"/>
      <c r="U1330" s="13"/>
      <c r="V1330" s="13"/>
      <c r="W1330" s="15"/>
      <c r="X1330" s="15"/>
      <c r="Y1330" s="15"/>
      <c r="Z1330" s="15"/>
      <c r="AA1330" s="15"/>
      <c r="AB1330" s="15"/>
      <c r="AC1330" s="15"/>
      <c r="AD1330" s="15"/>
      <c r="AE1330" s="15"/>
      <c r="AF1330" s="13"/>
      <c r="AG1330" s="13"/>
      <c r="AH1330" s="13"/>
      <c r="AI1330" s="13"/>
      <c r="AJ1330" s="13"/>
      <c r="AK1330" s="13"/>
      <c r="AL1330" s="13"/>
      <c r="AM1330" s="13"/>
      <c r="AN1330" s="13"/>
      <c r="AO1330" s="13"/>
      <c r="AP1330" s="13"/>
      <c r="AQ1330" s="13"/>
      <c r="AR1330" s="13"/>
      <c r="AS1330" s="13"/>
      <c r="AT1330" s="13"/>
      <c r="AU1330" s="13"/>
      <c r="AV1330" s="13"/>
      <c r="AW1330" s="13"/>
      <c r="AX1330" s="13"/>
      <c r="AY1330" s="13"/>
      <c r="AZ1330" s="13"/>
      <c r="BA1330" s="13"/>
      <c r="BB1330" s="13"/>
      <c r="BC1330" s="13"/>
      <c r="BD1330" s="10"/>
      <c r="BE1330" s="10"/>
      <c r="BF1330" s="10"/>
    </row>
    <row r="1331" spans="1:254" s="26" customFormat="1" x14ac:dyDescent="0.25">
      <c r="A1331" s="1" t="s">
        <v>67</v>
      </c>
      <c r="B1331" s="11"/>
      <c r="O1331" s="26">
        <v>6</v>
      </c>
      <c r="P1331" s="26">
        <v>25</v>
      </c>
      <c r="Q1331" s="11">
        <v>36</v>
      </c>
      <c r="R1331" s="11">
        <v>61</v>
      </c>
      <c r="S1331" s="11">
        <v>79</v>
      </c>
      <c r="T1331" s="11">
        <v>98</v>
      </c>
      <c r="U1331" s="11">
        <v>99</v>
      </c>
      <c r="V1331" s="11">
        <v>99</v>
      </c>
      <c r="W1331" s="26">
        <v>101</v>
      </c>
      <c r="X1331" s="26">
        <v>94</v>
      </c>
      <c r="Y1331" s="26">
        <v>97</v>
      </c>
      <c r="Z1331" s="26">
        <v>87</v>
      </c>
      <c r="AA1331" s="26">
        <v>65</v>
      </c>
      <c r="AB1331" s="26">
        <v>61</v>
      </c>
      <c r="AC1331" s="26">
        <v>63</v>
      </c>
      <c r="AD1331" s="26">
        <v>62</v>
      </c>
      <c r="AE1331" s="26">
        <v>51</v>
      </c>
      <c r="AF1331" s="11">
        <v>53</v>
      </c>
      <c r="AG1331" s="11">
        <v>54</v>
      </c>
      <c r="AH1331" s="11">
        <v>54</v>
      </c>
      <c r="AI1331" s="11">
        <v>54</v>
      </c>
      <c r="AJ1331" s="11">
        <v>56</v>
      </c>
      <c r="AK1331" s="11">
        <v>56</v>
      </c>
      <c r="AL1331" s="11">
        <v>56</v>
      </c>
      <c r="AM1331" s="11">
        <v>51</v>
      </c>
      <c r="AN1331" s="11">
        <v>39</v>
      </c>
      <c r="AO1331" s="11">
        <v>35</v>
      </c>
      <c r="AP1331" s="11">
        <v>26</v>
      </c>
      <c r="AQ1331" s="11">
        <v>18</v>
      </c>
      <c r="AR1331" s="11">
        <v>12</v>
      </c>
      <c r="AS1331" s="11">
        <v>9</v>
      </c>
      <c r="AT1331" s="11"/>
      <c r="AU1331" s="11"/>
      <c r="AV1331" s="11"/>
      <c r="AW1331" s="11"/>
      <c r="AX1331" s="11"/>
      <c r="AY1331" s="11"/>
      <c r="AZ1331" s="11"/>
      <c r="BA1331" s="11"/>
      <c r="BB1331" s="11"/>
      <c r="BC1331" s="11"/>
      <c r="BD1331" s="10"/>
      <c r="BE1331" s="10"/>
      <c r="BF1331" s="10"/>
    </row>
    <row r="1332" spans="1:254" s="26" customFormat="1" x14ac:dyDescent="0.25">
      <c r="A1332" s="1" t="s">
        <v>64</v>
      </c>
      <c r="B1332" s="13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3"/>
      <c r="R1332" s="13"/>
      <c r="S1332" s="13"/>
      <c r="T1332" s="13"/>
      <c r="U1332" s="13"/>
      <c r="V1332" s="13"/>
      <c r="W1332" s="15"/>
      <c r="X1332" s="15"/>
      <c r="Y1332" s="15"/>
      <c r="Z1332" s="15">
        <v>8</v>
      </c>
      <c r="AA1332" s="15">
        <v>13</v>
      </c>
      <c r="AB1332" s="15">
        <v>13</v>
      </c>
      <c r="AC1332" s="15">
        <v>12</v>
      </c>
      <c r="AD1332" s="15">
        <v>13</v>
      </c>
      <c r="AE1332" s="15">
        <v>15</v>
      </c>
      <c r="AF1332" s="13">
        <v>14</v>
      </c>
      <c r="AG1332" s="13">
        <v>14</v>
      </c>
      <c r="AH1332" s="13">
        <v>14</v>
      </c>
      <c r="AI1332" s="13">
        <v>14</v>
      </c>
      <c r="AJ1332" s="13">
        <v>14</v>
      </c>
      <c r="AK1332" s="13">
        <v>14</v>
      </c>
      <c r="AL1332" s="13">
        <v>14</v>
      </c>
      <c r="AM1332" s="13">
        <v>18</v>
      </c>
      <c r="AN1332" s="13">
        <v>18</v>
      </c>
      <c r="AO1332" s="13">
        <v>17</v>
      </c>
      <c r="AP1332" s="13">
        <v>17</v>
      </c>
      <c r="AQ1332" s="13">
        <v>17</v>
      </c>
      <c r="AR1332" s="13">
        <v>17</v>
      </c>
      <c r="AS1332" s="13"/>
      <c r="AT1332" s="13"/>
      <c r="AU1332" s="13"/>
      <c r="AV1332" s="13"/>
      <c r="AW1332" s="13"/>
      <c r="AX1332" s="13"/>
      <c r="AY1332" s="13"/>
      <c r="AZ1332" s="13"/>
      <c r="BA1332" s="13"/>
      <c r="BB1332" s="13"/>
      <c r="BC1332" s="13"/>
      <c r="BD1332" s="10"/>
      <c r="BE1332" s="10"/>
      <c r="BF1332" s="10"/>
    </row>
    <row r="1333" spans="1:254" s="26" customFormat="1" x14ac:dyDescent="0.25">
      <c r="A1333" s="1" t="s">
        <v>60</v>
      </c>
      <c r="B1333" s="19"/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19"/>
      <c r="R1333" s="19"/>
      <c r="S1333" s="19"/>
      <c r="T1333" s="19"/>
      <c r="U1333" s="19"/>
      <c r="V1333" s="19"/>
      <c r="W1333" s="28"/>
      <c r="X1333" s="28"/>
      <c r="Y1333" s="28"/>
      <c r="Z1333" s="28"/>
      <c r="AA1333" s="28">
        <v>5</v>
      </c>
      <c r="AB1333" s="28">
        <v>11</v>
      </c>
      <c r="AC1333" s="28">
        <v>11</v>
      </c>
      <c r="AD1333" s="28">
        <v>10</v>
      </c>
      <c r="AE1333" s="28">
        <v>13</v>
      </c>
      <c r="AF1333" s="19">
        <v>11</v>
      </c>
      <c r="AG1333" s="19">
        <v>12</v>
      </c>
      <c r="AH1333" s="19">
        <v>11</v>
      </c>
      <c r="AI1333" s="19">
        <v>11</v>
      </c>
      <c r="AJ1333" s="19">
        <v>11</v>
      </c>
      <c r="AK1333" s="19">
        <v>11</v>
      </c>
      <c r="AL1333" s="19">
        <v>11</v>
      </c>
      <c r="AM1333" s="19">
        <v>10</v>
      </c>
      <c r="AN1333" s="19">
        <v>9</v>
      </c>
      <c r="AO1333" s="19">
        <v>9</v>
      </c>
      <c r="AP1333" s="19"/>
      <c r="AQ1333" s="19"/>
      <c r="AR1333" s="19"/>
      <c r="AS1333" s="19"/>
      <c r="AT1333" s="19"/>
      <c r="AU1333" s="19"/>
      <c r="AV1333" s="19"/>
      <c r="AW1333" s="19"/>
      <c r="AX1333" s="19"/>
      <c r="AY1333" s="19"/>
      <c r="AZ1333" s="19"/>
      <c r="BA1333" s="19"/>
      <c r="BB1333" s="19"/>
      <c r="BC1333" s="19"/>
      <c r="BD1333" s="10"/>
      <c r="BE1333" s="10"/>
      <c r="BF1333" s="10"/>
    </row>
    <row r="1334" spans="1:254" s="29" customFormat="1" x14ac:dyDescent="0.25">
      <c r="A1334" s="6" t="s">
        <v>68</v>
      </c>
      <c r="B1334" s="21"/>
      <c r="C1334" s="42"/>
      <c r="D1334" s="42"/>
      <c r="E1334" s="42"/>
      <c r="F1334" s="42"/>
      <c r="G1334" s="42"/>
      <c r="H1334" s="42"/>
      <c r="I1334" s="42"/>
      <c r="J1334" s="42"/>
      <c r="K1334" s="42"/>
      <c r="L1334" s="42"/>
      <c r="M1334" s="42"/>
      <c r="N1334" s="42"/>
      <c r="O1334" s="42">
        <v>6</v>
      </c>
      <c r="P1334" s="42">
        <v>25</v>
      </c>
      <c r="Q1334" s="21">
        <v>36</v>
      </c>
      <c r="R1334" s="21">
        <v>61</v>
      </c>
      <c r="S1334" s="21">
        <v>79</v>
      </c>
      <c r="T1334" s="21">
        <v>98</v>
      </c>
      <c r="U1334" s="21">
        <v>99</v>
      </c>
      <c r="V1334" s="21">
        <v>99</v>
      </c>
      <c r="W1334" s="42">
        <v>101</v>
      </c>
      <c r="X1334" s="42">
        <v>94</v>
      </c>
      <c r="Y1334" s="42">
        <v>97</v>
      </c>
      <c r="Z1334" s="42">
        <v>95</v>
      </c>
      <c r="AA1334" s="42">
        <v>83</v>
      </c>
      <c r="AB1334" s="42">
        <v>85</v>
      </c>
      <c r="AC1334" s="42">
        <v>86</v>
      </c>
      <c r="AD1334" s="42">
        <v>85</v>
      </c>
      <c r="AE1334" s="42">
        <v>79</v>
      </c>
      <c r="AF1334" s="21">
        <v>78</v>
      </c>
      <c r="AG1334" s="21">
        <v>80</v>
      </c>
      <c r="AH1334" s="21">
        <v>79</v>
      </c>
      <c r="AI1334" s="21">
        <v>79</v>
      </c>
      <c r="AJ1334" s="21">
        <v>81</v>
      </c>
      <c r="AK1334" s="21">
        <v>81</v>
      </c>
      <c r="AL1334" s="21">
        <v>81</v>
      </c>
      <c r="AM1334" s="21">
        <v>79</v>
      </c>
      <c r="AN1334" s="21">
        <v>66</v>
      </c>
      <c r="AO1334" s="21">
        <v>61</v>
      </c>
      <c r="AP1334" s="21">
        <v>43</v>
      </c>
      <c r="AQ1334" s="21">
        <v>35</v>
      </c>
      <c r="AR1334" s="21">
        <v>29</v>
      </c>
      <c r="AS1334" s="21">
        <v>9</v>
      </c>
      <c r="AT1334" s="21"/>
      <c r="AU1334" s="21"/>
      <c r="AV1334" s="21"/>
      <c r="AW1334" s="21"/>
      <c r="AX1334" s="21"/>
      <c r="AY1334" s="21"/>
      <c r="AZ1334" s="21"/>
      <c r="BA1334" s="21"/>
      <c r="BB1334" s="21"/>
      <c r="BC1334" s="21"/>
      <c r="BD1334" s="68"/>
      <c r="BE1334" s="68"/>
      <c r="BF1334" s="68"/>
    </row>
    <row r="1335" spans="1:254" s="26" customFormat="1" x14ac:dyDescent="0.25">
      <c r="A1335" s="8" t="s">
        <v>424</v>
      </c>
      <c r="B1335" s="9"/>
      <c r="C1335" s="9"/>
      <c r="D1335" s="9"/>
      <c r="E1335" s="9"/>
      <c r="F1335" s="10"/>
      <c r="G1335" s="10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/>
      <c r="AF1335" s="11"/>
      <c r="AG1335" s="11"/>
      <c r="AH1335" s="11"/>
      <c r="AI1335" s="11"/>
      <c r="AJ1335" s="11"/>
      <c r="AK1335" s="11"/>
      <c r="AL1335" s="11"/>
      <c r="AM1335" s="11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10"/>
      <c r="BE1335" s="10"/>
      <c r="BF1335" s="10"/>
    </row>
    <row r="1336" spans="1:254" s="26" customFormat="1" x14ac:dyDescent="0.25">
      <c r="A1336" s="1" t="s">
        <v>67</v>
      </c>
      <c r="B1336" s="9">
        <v>9</v>
      </c>
      <c r="C1336" s="9">
        <v>10</v>
      </c>
      <c r="D1336" s="9">
        <v>26</v>
      </c>
      <c r="E1336" s="9">
        <v>67</v>
      </c>
      <c r="F1336" s="10">
        <v>88</v>
      </c>
      <c r="G1336" s="10">
        <v>85</v>
      </c>
      <c r="H1336" s="9">
        <v>97</v>
      </c>
      <c r="I1336" s="10">
        <v>48</v>
      </c>
      <c r="J1336" s="10">
        <v>14</v>
      </c>
      <c r="K1336" s="10">
        <v>13</v>
      </c>
      <c r="L1336" s="10">
        <v>3</v>
      </c>
      <c r="M1336" s="10">
        <v>3</v>
      </c>
      <c r="N1336" s="10">
        <v>3</v>
      </c>
      <c r="O1336" s="10">
        <v>4</v>
      </c>
      <c r="P1336" s="10">
        <v>4</v>
      </c>
      <c r="Q1336" s="10">
        <v>2</v>
      </c>
      <c r="R1336" s="10">
        <v>2</v>
      </c>
      <c r="S1336" s="10">
        <v>2</v>
      </c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1"/>
      <c r="AG1336" s="11"/>
      <c r="AH1336" s="11"/>
      <c r="AI1336" s="11"/>
      <c r="AJ1336" s="11"/>
      <c r="AK1336" s="11"/>
      <c r="AL1336" s="11"/>
      <c r="AM1336" s="11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10"/>
      <c r="BE1336" s="10"/>
      <c r="BF1336" s="10"/>
    </row>
    <row r="1337" spans="1:254" s="26" customFormat="1" x14ac:dyDescent="0.25">
      <c r="A1337" s="1" t="s">
        <v>64</v>
      </c>
      <c r="B1337" s="9"/>
      <c r="C1337" s="9"/>
      <c r="D1337" s="9"/>
      <c r="E1337" s="9"/>
      <c r="F1337" s="10"/>
      <c r="G1337" s="10"/>
      <c r="H1337" s="9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1"/>
      <c r="AG1337" s="11"/>
      <c r="AH1337" s="11"/>
      <c r="AI1337" s="11"/>
      <c r="AJ1337" s="11"/>
      <c r="AK1337" s="11"/>
      <c r="AL1337" s="11"/>
      <c r="AM1337" s="11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10"/>
      <c r="BE1337" s="10"/>
      <c r="BF1337" s="10"/>
    </row>
    <row r="1338" spans="1:254" s="26" customFormat="1" x14ac:dyDescent="0.25">
      <c r="A1338" s="1" t="s">
        <v>60</v>
      </c>
      <c r="B1338" s="9"/>
      <c r="C1338" s="9"/>
      <c r="D1338" s="9"/>
      <c r="E1338" s="9"/>
      <c r="F1338" s="10"/>
      <c r="G1338" s="10"/>
      <c r="H1338" s="9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1"/>
      <c r="AG1338" s="11"/>
      <c r="AH1338" s="11"/>
      <c r="AI1338" s="11"/>
      <c r="AJ1338" s="11"/>
      <c r="AK1338" s="11"/>
      <c r="AL1338" s="11"/>
      <c r="AM1338" s="11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10"/>
      <c r="BE1338" s="10"/>
      <c r="BF1338" s="10"/>
    </row>
    <row r="1339" spans="1:254" s="29" customFormat="1" x14ac:dyDescent="0.25">
      <c r="A1339" s="6" t="s">
        <v>68</v>
      </c>
      <c r="B1339" s="38">
        <f t="shared" ref="B1339:Y1339" si="216">SUM(B1336:B1338)</f>
        <v>9</v>
      </c>
      <c r="C1339" s="38">
        <f t="shared" si="216"/>
        <v>10</v>
      </c>
      <c r="D1339" s="38">
        <f t="shared" si="216"/>
        <v>26</v>
      </c>
      <c r="E1339" s="38">
        <f t="shared" si="216"/>
        <v>67</v>
      </c>
      <c r="F1339" s="38">
        <f t="shared" si="216"/>
        <v>88</v>
      </c>
      <c r="G1339" s="38">
        <f t="shared" si="216"/>
        <v>85</v>
      </c>
      <c r="H1339" s="38">
        <f t="shared" si="216"/>
        <v>97</v>
      </c>
      <c r="I1339" s="38">
        <f t="shared" si="216"/>
        <v>48</v>
      </c>
      <c r="J1339" s="38">
        <f t="shared" si="216"/>
        <v>14</v>
      </c>
      <c r="K1339" s="38">
        <f t="shared" si="216"/>
        <v>13</v>
      </c>
      <c r="L1339" s="38">
        <f t="shared" si="216"/>
        <v>3</v>
      </c>
      <c r="M1339" s="38">
        <f t="shared" si="216"/>
        <v>3</v>
      </c>
      <c r="N1339" s="38">
        <f t="shared" si="216"/>
        <v>3</v>
      </c>
      <c r="O1339" s="38">
        <f t="shared" si="216"/>
        <v>4</v>
      </c>
      <c r="P1339" s="38">
        <f t="shared" si="216"/>
        <v>4</v>
      </c>
      <c r="Q1339" s="38">
        <f t="shared" si="216"/>
        <v>2</v>
      </c>
      <c r="R1339" s="38">
        <f t="shared" si="216"/>
        <v>2</v>
      </c>
      <c r="S1339" s="38">
        <f t="shared" si="216"/>
        <v>2</v>
      </c>
      <c r="T1339" s="38">
        <f t="shared" si="216"/>
        <v>0</v>
      </c>
      <c r="U1339" s="38">
        <f t="shared" si="216"/>
        <v>0</v>
      </c>
      <c r="V1339" s="38">
        <f t="shared" si="216"/>
        <v>0</v>
      </c>
      <c r="W1339" s="38">
        <f t="shared" si="216"/>
        <v>0</v>
      </c>
      <c r="X1339" s="38">
        <f t="shared" si="216"/>
        <v>0</v>
      </c>
      <c r="Y1339" s="38">
        <f t="shared" si="216"/>
        <v>0</v>
      </c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68"/>
      <c r="BE1339" s="68"/>
      <c r="BF1339" s="68"/>
    </row>
    <row r="1340" spans="1:254" s="26" customFormat="1" x14ac:dyDescent="0.25">
      <c r="A1340" s="8" t="s">
        <v>427</v>
      </c>
      <c r="B1340" s="9"/>
      <c r="C1340" s="9"/>
      <c r="D1340" s="9"/>
      <c r="E1340" s="9"/>
      <c r="F1340" s="10"/>
      <c r="G1340" s="10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/>
      <c r="AF1340" s="11"/>
      <c r="AG1340" s="11"/>
      <c r="AH1340" s="11"/>
      <c r="AI1340" s="11"/>
      <c r="AJ1340" s="11"/>
      <c r="AK1340" s="11"/>
      <c r="AL1340" s="11"/>
      <c r="AM1340" s="11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10"/>
      <c r="BE1340" s="10"/>
      <c r="BF1340" s="10"/>
    </row>
    <row r="1341" spans="1:254" s="26" customFormat="1" x14ac:dyDescent="0.25">
      <c r="A1341" s="1" t="s">
        <v>67</v>
      </c>
      <c r="B1341" s="9">
        <v>1</v>
      </c>
      <c r="C1341" s="9">
        <v>4</v>
      </c>
      <c r="D1341" s="9">
        <v>34</v>
      </c>
      <c r="E1341" s="9">
        <v>117</v>
      </c>
      <c r="F1341" s="10">
        <v>174</v>
      </c>
      <c r="G1341" s="10">
        <v>247</v>
      </c>
      <c r="H1341" s="9">
        <v>143</v>
      </c>
      <c r="I1341" s="10">
        <v>138</v>
      </c>
      <c r="J1341" s="10">
        <v>120</v>
      </c>
      <c r="K1341" s="10">
        <v>106</v>
      </c>
      <c r="L1341" s="10">
        <v>100</v>
      </c>
      <c r="M1341" s="10">
        <v>92</v>
      </c>
      <c r="N1341" s="10">
        <v>88</v>
      </c>
      <c r="O1341" s="46">
        <v>160</v>
      </c>
      <c r="P1341" s="46">
        <v>131</v>
      </c>
      <c r="Q1341" s="46">
        <v>81</v>
      </c>
      <c r="R1341" s="46">
        <v>69</v>
      </c>
      <c r="S1341" s="46">
        <v>48</v>
      </c>
      <c r="T1341" s="46">
        <v>24</v>
      </c>
      <c r="U1341" s="46">
        <v>23</v>
      </c>
      <c r="V1341" s="46">
        <v>20</v>
      </c>
      <c r="W1341" s="46">
        <v>5</v>
      </c>
      <c r="X1341" s="46">
        <v>2</v>
      </c>
      <c r="Y1341" s="46">
        <v>2</v>
      </c>
      <c r="Z1341" s="10"/>
      <c r="AA1341" s="10"/>
      <c r="AB1341" s="10"/>
      <c r="AC1341" s="10"/>
      <c r="AD1341" s="10"/>
      <c r="AE1341" s="10"/>
      <c r="AF1341" s="11"/>
      <c r="AG1341" s="11"/>
      <c r="AH1341" s="11"/>
      <c r="AI1341" s="11"/>
      <c r="AJ1341" s="11"/>
      <c r="AK1341" s="11"/>
      <c r="AL1341" s="11"/>
      <c r="AM1341" s="11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10"/>
      <c r="BE1341" s="10"/>
      <c r="BF1341" s="10"/>
    </row>
    <row r="1342" spans="1:254" s="26" customFormat="1" x14ac:dyDescent="0.25">
      <c r="A1342" s="1" t="s">
        <v>64</v>
      </c>
      <c r="B1342" s="9"/>
      <c r="C1342" s="9"/>
      <c r="D1342" s="9"/>
      <c r="E1342" s="9"/>
      <c r="F1342" s="10"/>
      <c r="G1342" s="10"/>
      <c r="H1342" s="9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0"/>
      <c r="AE1342" s="10"/>
      <c r="AF1342" s="11"/>
      <c r="AG1342" s="11"/>
      <c r="AH1342" s="11"/>
      <c r="AI1342" s="11"/>
      <c r="AJ1342" s="11"/>
      <c r="AK1342" s="11"/>
      <c r="AL1342" s="11"/>
      <c r="AM1342" s="11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10"/>
      <c r="BE1342" s="10"/>
      <c r="BF1342" s="10"/>
    </row>
    <row r="1343" spans="1:254" s="26" customFormat="1" x14ac:dyDescent="0.25">
      <c r="A1343" s="1" t="s">
        <v>60</v>
      </c>
      <c r="B1343" s="9"/>
      <c r="C1343" s="9"/>
      <c r="D1343" s="9"/>
      <c r="E1343" s="9"/>
      <c r="F1343" s="10"/>
      <c r="G1343" s="10"/>
      <c r="H1343" s="9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/>
      <c r="AC1343" s="10"/>
      <c r="AD1343" s="10"/>
      <c r="AE1343" s="10"/>
      <c r="AF1343" s="11"/>
      <c r="AG1343" s="11"/>
      <c r="AH1343" s="11"/>
      <c r="AI1343" s="11"/>
      <c r="AJ1343" s="11"/>
      <c r="AK1343" s="11"/>
      <c r="AL1343" s="11"/>
      <c r="AM1343" s="11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10"/>
      <c r="BE1343" s="10"/>
      <c r="BF1343" s="10"/>
    </row>
    <row r="1344" spans="1:254" s="29" customFormat="1" x14ac:dyDescent="0.25">
      <c r="A1344" s="6" t="s">
        <v>68</v>
      </c>
      <c r="B1344" s="38">
        <f t="shared" ref="B1344:Y1344" si="217">SUM(B1341:B1343)</f>
        <v>1</v>
      </c>
      <c r="C1344" s="38">
        <f t="shared" si="217"/>
        <v>4</v>
      </c>
      <c r="D1344" s="38">
        <f t="shared" si="217"/>
        <v>34</v>
      </c>
      <c r="E1344" s="38">
        <f t="shared" si="217"/>
        <v>117</v>
      </c>
      <c r="F1344" s="38">
        <f t="shared" si="217"/>
        <v>174</v>
      </c>
      <c r="G1344" s="38">
        <f t="shared" si="217"/>
        <v>247</v>
      </c>
      <c r="H1344" s="38">
        <f t="shared" si="217"/>
        <v>143</v>
      </c>
      <c r="I1344" s="38">
        <f t="shared" si="217"/>
        <v>138</v>
      </c>
      <c r="J1344" s="38">
        <f t="shared" si="217"/>
        <v>120</v>
      </c>
      <c r="K1344" s="38">
        <f t="shared" si="217"/>
        <v>106</v>
      </c>
      <c r="L1344" s="38">
        <f t="shared" si="217"/>
        <v>100</v>
      </c>
      <c r="M1344" s="38">
        <f t="shared" si="217"/>
        <v>92</v>
      </c>
      <c r="N1344" s="38">
        <f t="shared" si="217"/>
        <v>88</v>
      </c>
      <c r="O1344" s="38">
        <f t="shared" si="217"/>
        <v>160</v>
      </c>
      <c r="P1344" s="38">
        <f t="shared" si="217"/>
        <v>131</v>
      </c>
      <c r="Q1344" s="38">
        <f t="shared" si="217"/>
        <v>81</v>
      </c>
      <c r="R1344" s="38">
        <f t="shared" si="217"/>
        <v>69</v>
      </c>
      <c r="S1344" s="38">
        <f t="shared" si="217"/>
        <v>48</v>
      </c>
      <c r="T1344" s="38">
        <f t="shared" si="217"/>
        <v>24</v>
      </c>
      <c r="U1344" s="38">
        <f t="shared" si="217"/>
        <v>23</v>
      </c>
      <c r="V1344" s="38">
        <f t="shared" si="217"/>
        <v>20</v>
      </c>
      <c r="W1344" s="38">
        <f t="shared" si="217"/>
        <v>5</v>
      </c>
      <c r="X1344" s="38">
        <f t="shared" si="217"/>
        <v>2</v>
      </c>
      <c r="Y1344" s="38">
        <f t="shared" si="217"/>
        <v>2</v>
      </c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68"/>
      <c r="BE1344" s="68"/>
      <c r="BF1344" s="68"/>
    </row>
    <row r="1345" spans="1:58" s="26" customFormat="1" x14ac:dyDescent="0.25">
      <c r="A1345" s="8" t="s">
        <v>422</v>
      </c>
      <c r="B1345" s="9"/>
      <c r="C1345" s="9"/>
      <c r="D1345" s="9"/>
      <c r="E1345" s="9"/>
      <c r="F1345" s="10"/>
      <c r="G1345" s="10"/>
      <c r="H1345" s="9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1"/>
      <c r="AG1345" s="11"/>
      <c r="AH1345" s="11"/>
      <c r="AI1345" s="11"/>
      <c r="AJ1345" s="11"/>
      <c r="AK1345" s="11"/>
      <c r="AL1345" s="11"/>
      <c r="AM1345" s="11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10"/>
      <c r="BE1345" s="10"/>
      <c r="BF1345" s="10"/>
    </row>
    <row r="1346" spans="1:58" s="26" customFormat="1" x14ac:dyDescent="0.25">
      <c r="A1346" s="1" t="s">
        <v>67</v>
      </c>
      <c r="B1346" s="9"/>
      <c r="C1346" s="9"/>
      <c r="D1346" s="9"/>
      <c r="E1346" s="9"/>
      <c r="F1346" s="10">
        <v>16</v>
      </c>
      <c r="G1346" s="10">
        <v>59</v>
      </c>
      <c r="H1346" s="9">
        <v>138</v>
      </c>
      <c r="I1346" s="10">
        <v>149</v>
      </c>
      <c r="J1346" s="10">
        <v>154</v>
      </c>
      <c r="K1346" s="10">
        <v>147</v>
      </c>
      <c r="L1346" s="10">
        <v>97</v>
      </c>
      <c r="M1346" s="10">
        <v>80</v>
      </c>
      <c r="N1346" s="10">
        <v>75</v>
      </c>
      <c r="O1346" s="10">
        <v>84</v>
      </c>
      <c r="P1346" s="10">
        <v>70</v>
      </c>
      <c r="Q1346" s="10">
        <v>54</v>
      </c>
      <c r="R1346" s="10">
        <v>42</v>
      </c>
      <c r="S1346" s="10">
        <v>39</v>
      </c>
      <c r="T1346" s="10">
        <v>37</v>
      </c>
      <c r="U1346" s="10">
        <v>36</v>
      </c>
      <c r="V1346" s="10">
        <v>24</v>
      </c>
      <c r="W1346" s="10">
        <v>1</v>
      </c>
      <c r="X1346" s="10">
        <v>1</v>
      </c>
      <c r="Y1346" s="10">
        <v>1</v>
      </c>
      <c r="Z1346" s="10"/>
      <c r="AA1346" s="10"/>
      <c r="AB1346" s="10"/>
      <c r="AC1346" s="10"/>
      <c r="AD1346" s="10"/>
      <c r="AE1346" s="10"/>
      <c r="AF1346" s="11"/>
      <c r="AG1346" s="11"/>
      <c r="AH1346" s="11"/>
      <c r="AI1346" s="11"/>
      <c r="AJ1346" s="11"/>
      <c r="AK1346" s="11"/>
      <c r="AL1346" s="11"/>
      <c r="AM1346" s="11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10"/>
      <c r="BE1346" s="10"/>
      <c r="BF1346" s="10"/>
    </row>
    <row r="1347" spans="1:58" s="26" customFormat="1" x14ac:dyDescent="0.25">
      <c r="A1347" s="1" t="s">
        <v>64</v>
      </c>
      <c r="B1347" s="9"/>
      <c r="C1347" s="9"/>
      <c r="D1347" s="9"/>
      <c r="E1347" s="9"/>
      <c r="F1347" s="10"/>
      <c r="G1347" s="10"/>
      <c r="H1347" s="9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/>
      <c r="AC1347" s="10"/>
      <c r="AD1347" s="10"/>
      <c r="AE1347" s="10"/>
      <c r="AF1347" s="11"/>
      <c r="AG1347" s="11"/>
      <c r="AH1347" s="11"/>
      <c r="AI1347" s="11"/>
      <c r="AJ1347" s="11"/>
      <c r="AK1347" s="11"/>
      <c r="AL1347" s="11"/>
      <c r="AM1347" s="11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10"/>
      <c r="BE1347" s="10"/>
      <c r="BF1347" s="10"/>
    </row>
    <row r="1348" spans="1:58" s="26" customFormat="1" x14ac:dyDescent="0.25">
      <c r="A1348" s="1" t="s">
        <v>60</v>
      </c>
      <c r="B1348" s="9"/>
      <c r="C1348" s="9"/>
      <c r="D1348" s="9"/>
      <c r="E1348" s="9"/>
      <c r="F1348" s="10"/>
      <c r="G1348" s="10"/>
      <c r="H1348" s="9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/>
      <c r="AC1348" s="10"/>
      <c r="AD1348" s="10"/>
      <c r="AE1348" s="10"/>
      <c r="AF1348" s="11"/>
      <c r="AG1348" s="11"/>
      <c r="AH1348" s="11"/>
      <c r="AI1348" s="11"/>
      <c r="AJ1348" s="11"/>
      <c r="AK1348" s="11"/>
      <c r="AL1348" s="11"/>
      <c r="AM1348" s="11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10"/>
      <c r="BE1348" s="10"/>
      <c r="BF1348" s="10"/>
    </row>
    <row r="1349" spans="1:58" s="29" customFormat="1" x14ac:dyDescent="0.25">
      <c r="A1349" s="6" t="s">
        <v>68</v>
      </c>
      <c r="B1349" s="38"/>
      <c r="C1349" s="38"/>
      <c r="D1349" s="38"/>
      <c r="E1349" s="38"/>
      <c r="F1349" s="38">
        <f t="shared" ref="F1349:Y1349" si="218">SUM(F1346:F1348)</f>
        <v>16</v>
      </c>
      <c r="G1349" s="38">
        <f t="shared" si="218"/>
        <v>59</v>
      </c>
      <c r="H1349" s="38">
        <f t="shared" si="218"/>
        <v>138</v>
      </c>
      <c r="I1349" s="38">
        <f t="shared" si="218"/>
        <v>149</v>
      </c>
      <c r="J1349" s="38">
        <f t="shared" si="218"/>
        <v>154</v>
      </c>
      <c r="K1349" s="38">
        <f t="shared" si="218"/>
        <v>147</v>
      </c>
      <c r="L1349" s="38">
        <f t="shared" si="218"/>
        <v>97</v>
      </c>
      <c r="M1349" s="38">
        <f t="shared" si="218"/>
        <v>80</v>
      </c>
      <c r="N1349" s="38">
        <f t="shared" si="218"/>
        <v>75</v>
      </c>
      <c r="O1349" s="38">
        <f t="shared" si="218"/>
        <v>84</v>
      </c>
      <c r="P1349" s="38">
        <f t="shared" si="218"/>
        <v>70</v>
      </c>
      <c r="Q1349" s="38">
        <f t="shared" si="218"/>
        <v>54</v>
      </c>
      <c r="R1349" s="38">
        <f t="shared" si="218"/>
        <v>42</v>
      </c>
      <c r="S1349" s="38">
        <f t="shared" si="218"/>
        <v>39</v>
      </c>
      <c r="T1349" s="38">
        <f t="shared" si="218"/>
        <v>37</v>
      </c>
      <c r="U1349" s="38">
        <f t="shared" si="218"/>
        <v>36</v>
      </c>
      <c r="V1349" s="38">
        <f t="shared" si="218"/>
        <v>24</v>
      </c>
      <c r="W1349" s="38">
        <f t="shared" si="218"/>
        <v>1</v>
      </c>
      <c r="X1349" s="38">
        <f t="shared" si="218"/>
        <v>1</v>
      </c>
      <c r="Y1349" s="38">
        <f t="shared" si="218"/>
        <v>1</v>
      </c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68"/>
      <c r="BE1349" s="68"/>
      <c r="BF1349" s="68"/>
    </row>
    <row r="1350" spans="1:58" s="26" customFormat="1" x14ac:dyDescent="0.25">
      <c r="A1350" s="8" t="s">
        <v>430</v>
      </c>
      <c r="B1350" s="45"/>
      <c r="C1350" s="45"/>
      <c r="D1350" s="45"/>
      <c r="E1350" s="45"/>
      <c r="F1350" s="45"/>
      <c r="G1350" s="45"/>
      <c r="H1350" s="45"/>
      <c r="I1350" s="45"/>
      <c r="J1350" s="45"/>
      <c r="K1350" s="45"/>
      <c r="L1350" s="45"/>
      <c r="M1350" s="45"/>
      <c r="N1350" s="45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 s="10"/>
      <c r="BE1350" s="10"/>
      <c r="BF1350" s="10"/>
    </row>
    <row r="1351" spans="1:58" s="26" customFormat="1" x14ac:dyDescent="0.25">
      <c r="A1351" s="1" t="s">
        <v>67</v>
      </c>
      <c r="B1351" s="11"/>
      <c r="C1351" s="11"/>
      <c r="D1351" s="11"/>
      <c r="E1351" s="11"/>
      <c r="F1351" s="11"/>
      <c r="G1351" s="11"/>
      <c r="H1351" s="11">
        <v>3</v>
      </c>
      <c r="I1351" s="11">
        <v>1</v>
      </c>
      <c r="J1351" s="11">
        <v>1</v>
      </c>
      <c r="K1351" s="11">
        <v>1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2</v>
      </c>
      <c r="R1351" s="11">
        <v>0</v>
      </c>
      <c r="S1351" s="11">
        <v>0</v>
      </c>
      <c r="T1351" s="11">
        <v>0</v>
      </c>
      <c r="U1351" s="11">
        <v>17</v>
      </c>
      <c r="V1351" s="11">
        <v>0</v>
      </c>
      <c r="W1351" s="11">
        <v>18</v>
      </c>
      <c r="X1351" s="11"/>
      <c r="Y1351" s="11"/>
      <c r="Z1351" s="11"/>
      <c r="AA1351" s="11"/>
      <c r="AB1351" s="11"/>
      <c r="AC1351" s="11"/>
      <c r="AD1351" s="11"/>
      <c r="AE1351" s="11"/>
      <c r="AF1351" s="11"/>
      <c r="AG1351" s="11"/>
      <c r="AH1351" s="11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/>
      <c r="AW1351" s="11"/>
      <c r="AX1351" s="11"/>
      <c r="AY1351" s="11"/>
      <c r="AZ1351" s="11"/>
      <c r="BA1351" s="11"/>
      <c r="BB1351" s="11"/>
      <c r="BC1351" s="11"/>
      <c r="BD1351" s="10"/>
      <c r="BE1351" s="10"/>
      <c r="BF1351" s="10"/>
    </row>
    <row r="1352" spans="1:58" s="26" customFormat="1" x14ac:dyDescent="0.25">
      <c r="A1352" s="1" t="s">
        <v>64</v>
      </c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W1352" s="13">
        <v>5</v>
      </c>
      <c r="X1352" s="13">
        <v>23</v>
      </c>
      <c r="Y1352" s="13">
        <v>29</v>
      </c>
      <c r="Z1352" s="13"/>
      <c r="AA1352" s="13"/>
      <c r="AB1352" s="13"/>
      <c r="AC1352" s="13"/>
      <c r="AD1352" s="13"/>
      <c r="AE1352" s="13"/>
      <c r="AF1352" s="13"/>
      <c r="AG1352" s="13"/>
      <c r="AH1352" s="13"/>
      <c r="AI1352" s="13"/>
      <c r="AJ1352" s="13"/>
      <c r="AK1352" s="13"/>
      <c r="AL1352" s="13"/>
      <c r="AM1352" s="13"/>
      <c r="AN1352" s="13"/>
      <c r="AO1352" s="13"/>
      <c r="AP1352" s="13"/>
      <c r="AQ1352" s="13"/>
      <c r="AR1352" s="13"/>
      <c r="AS1352" s="13"/>
      <c r="AT1352" s="13"/>
      <c r="AU1352" s="13"/>
      <c r="AV1352" s="13"/>
      <c r="AW1352" s="13"/>
      <c r="AX1352" s="13"/>
      <c r="AY1352" s="13"/>
      <c r="AZ1352" s="13"/>
      <c r="BA1352" s="13"/>
      <c r="BB1352" s="13"/>
      <c r="BC1352" s="13"/>
      <c r="BD1352" s="10"/>
      <c r="BE1352" s="10"/>
      <c r="BF1352" s="10"/>
    </row>
    <row r="1353" spans="1:58" s="26" customFormat="1" x14ac:dyDescent="0.25">
      <c r="A1353" s="1" t="s">
        <v>60</v>
      </c>
      <c r="B1353" s="19"/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19"/>
      <c r="AO1353" s="19"/>
      <c r="AP1353" s="19"/>
      <c r="AQ1353" s="19"/>
      <c r="AR1353" s="19"/>
      <c r="AS1353" s="19"/>
      <c r="AT1353" s="19"/>
      <c r="AU1353" s="19"/>
      <c r="AV1353" s="19"/>
      <c r="AW1353" s="19"/>
      <c r="AX1353" s="19"/>
      <c r="AY1353" s="19"/>
      <c r="AZ1353" s="19"/>
      <c r="BA1353" s="19"/>
      <c r="BB1353" s="19"/>
      <c r="BC1353" s="19"/>
      <c r="BD1353" s="10"/>
      <c r="BE1353" s="10"/>
      <c r="BF1353" s="10"/>
    </row>
    <row r="1354" spans="1:58" s="29" customFormat="1" x14ac:dyDescent="0.25">
      <c r="A1354" s="6" t="s">
        <v>68</v>
      </c>
      <c r="B1354" s="1"/>
      <c r="C1354" s="1"/>
      <c r="D1354" s="1"/>
      <c r="E1354" s="1"/>
      <c r="F1354" s="1"/>
      <c r="G1354" s="1"/>
      <c r="H1354" s="1">
        <v>3</v>
      </c>
      <c r="I1354" s="1">
        <v>1</v>
      </c>
      <c r="J1354" s="1">
        <v>1</v>
      </c>
      <c r="K1354" s="1">
        <v>1</v>
      </c>
      <c r="L1354" s="1">
        <v>0</v>
      </c>
      <c r="M1354" s="1">
        <v>0</v>
      </c>
      <c r="N1354" s="1">
        <v>0</v>
      </c>
      <c r="O1354" s="1">
        <v>0</v>
      </c>
      <c r="P1354" s="1">
        <v>0</v>
      </c>
      <c r="Q1354" s="1">
        <v>2</v>
      </c>
      <c r="R1354" s="1">
        <v>0</v>
      </c>
      <c r="S1354" s="1">
        <v>0</v>
      </c>
      <c r="T1354" s="1">
        <v>0</v>
      </c>
      <c r="U1354" s="1">
        <v>7</v>
      </c>
      <c r="V1354" s="1">
        <v>0</v>
      </c>
      <c r="W1354" s="1">
        <v>23</v>
      </c>
      <c r="X1354" s="1">
        <v>23</v>
      </c>
      <c r="Y1354" s="1">
        <v>29</v>
      </c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68"/>
      <c r="BE1354" s="68"/>
      <c r="BF1354" s="68"/>
    </row>
    <row r="1355" spans="1:58" s="26" customFormat="1" x14ac:dyDescent="0.25">
      <c r="A1355" s="8" t="s">
        <v>425</v>
      </c>
      <c r="B1355" s="14"/>
      <c r="C1355" s="27"/>
      <c r="D1355" s="27"/>
      <c r="E1355" s="27"/>
      <c r="F1355" s="27"/>
      <c r="G1355" s="27"/>
      <c r="H1355" s="27"/>
      <c r="I1355" s="27"/>
      <c r="J1355" s="27"/>
      <c r="K1355" s="27"/>
      <c r="L1355" s="27"/>
      <c r="M1355" s="27"/>
      <c r="N1355" s="15"/>
      <c r="O1355" s="15"/>
      <c r="P1355" s="15"/>
      <c r="Q1355" s="13"/>
      <c r="R1355" s="13"/>
      <c r="S1355" s="13"/>
      <c r="T1355" s="13"/>
      <c r="U1355" s="13"/>
      <c r="V1355" s="13"/>
      <c r="W1355" s="15"/>
      <c r="X1355" s="15"/>
      <c r="Y1355" s="15"/>
      <c r="Z1355" s="15"/>
      <c r="AA1355" s="15"/>
      <c r="AB1355" s="15"/>
      <c r="AC1355" s="15"/>
      <c r="AD1355" s="15"/>
      <c r="AE1355" s="15"/>
      <c r="AF1355" s="13"/>
      <c r="AG1355" s="13"/>
      <c r="AH1355" s="13"/>
      <c r="AI1355" s="13"/>
      <c r="AJ1355" s="13"/>
      <c r="AK1355" s="13"/>
      <c r="AL1355" s="13"/>
      <c r="AM1355" s="13"/>
      <c r="AN1355" s="13"/>
      <c r="AO1355" s="13"/>
      <c r="AP1355" s="13"/>
      <c r="AQ1355" s="13"/>
      <c r="AR1355" s="13"/>
      <c r="AS1355" s="13"/>
      <c r="AT1355" s="13"/>
      <c r="AU1355" s="13"/>
      <c r="AV1355" s="13"/>
      <c r="AW1355" s="13"/>
      <c r="AX1355" s="13"/>
      <c r="AY1355" s="13"/>
      <c r="AZ1355" s="13"/>
      <c r="BA1355" s="13"/>
      <c r="BB1355" s="13"/>
      <c r="BC1355" s="13"/>
      <c r="BD1355" s="10"/>
      <c r="BE1355" s="10"/>
      <c r="BF1355" s="10"/>
    </row>
    <row r="1356" spans="1:58" s="26" customFormat="1" x14ac:dyDescent="0.25">
      <c r="A1356" s="1" t="s">
        <v>67</v>
      </c>
      <c r="B1356" s="11"/>
      <c r="C1356" s="11"/>
      <c r="D1356" s="11"/>
      <c r="E1356" s="11"/>
      <c r="F1356" s="11"/>
      <c r="G1356" s="11"/>
      <c r="H1356" s="9"/>
      <c r="I1356" s="10"/>
      <c r="J1356" s="10"/>
      <c r="K1356" s="10">
        <v>15</v>
      </c>
      <c r="L1356" s="10">
        <v>56</v>
      </c>
      <c r="M1356" s="10">
        <v>106</v>
      </c>
      <c r="N1356" s="10">
        <v>113</v>
      </c>
      <c r="O1356" s="10">
        <v>150</v>
      </c>
      <c r="P1356" s="10">
        <v>162</v>
      </c>
      <c r="Q1356" s="10">
        <v>167</v>
      </c>
      <c r="R1356" s="10">
        <v>163</v>
      </c>
      <c r="S1356" s="10">
        <v>159</v>
      </c>
      <c r="T1356" s="10">
        <v>156</v>
      </c>
      <c r="U1356" s="10">
        <v>154</v>
      </c>
      <c r="V1356" s="10">
        <v>150</v>
      </c>
      <c r="W1356" s="10">
        <v>147</v>
      </c>
      <c r="X1356" s="10">
        <v>147</v>
      </c>
      <c r="Y1356" s="10">
        <v>33</v>
      </c>
      <c r="Z1356" s="10">
        <v>18</v>
      </c>
      <c r="AA1356" s="10">
        <v>8</v>
      </c>
      <c r="AB1356" s="10"/>
      <c r="AC1356" s="10"/>
      <c r="AD1356" s="10"/>
      <c r="AE1356" s="10"/>
      <c r="AF1356" s="11"/>
      <c r="AG1356" s="11"/>
      <c r="AH1356" s="11"/>
      <c r="AI1356" s="11"/>
      <c r="AJ1356" s="11"/>
      <c r="AK1356" s="11"/>
      <c r="AL1356" s="11"/>
      <c r="AM1356" s="11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10"/>
      <c r="BE1356" s="10"/>
      <c r="BF1356" s="10"/>
    </row>
    <row r="1357" spans="1:58" s="26" customFormat="1" x14ac:dyDescent="0.25">
      <c r="A1357" s="1" t="s">
        <v>64</v>
      </c>
      <c r="B1357" s="11"/>
      <c r="C1357" s="11"/>
      <c r="D1357" s="11"/>
      <c r="E1357" s="11"/>
      <c r="F1357" s="11"/>
      <c r="G1357" s="11"/>
      <c r="H1357" s="9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0"/>
      <c r="AE1357" s="10"/>
      <c r="AF1357" s="11"/>
      <c r="AG1357" s="11"/>
      <c r="AH1357" s="11"/>
      <c r="AI1357" s="11"/>
      <c r="AJ1357" s="11"/>
      <c r="AK1357" s="11"/>
      <c r="AL1357" s="11"/>
      <c r="AM1357" s="11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10"/>
      <c r="BE1357" s="10"/>
      <c r="BF1357" s="10"/>
    </row>
    <row r="1358" spans="1:58" s="26" customFormat="1" x14ac:dyDescent="0.25">
      <c r="A1358" s="1" t="s">
        <v>60</v>
      </c>
      <c r="B1358" s="11"/>
      <c r="C1358" s="11"/>
      <c r="D1358" s="11"/>
      <c r="E1358" s="11"/>
      <c r="F1358" s="11"/>
      <c r="G1358" s="11"/>
      <c r="H1358" s="9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0"/>
      <c r="AE1358" s="10"/>
      <c r="AF1358" s="11"/>
      <c r="AG1358" s="11"/>
      <c r="AH1358" s="11"/>
      <c r="AI1358" s="11"/>
      <c r="AJ1358" s="11"/>
      <c r="AK1358" s="11"/>
      <c r="AL1358" s="11"/>
      <c r="AM1358" s="11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10"/>
      <c r="BE1358" s="10"/>
      <c r="BF1358" s="10"/>
    </row>
    <row r="1359" spans="1:58" s="29" customFormat="1" x14ac:dyDescent="0.25">
      <c r="A1359" s="6" t="s">
        <v>68</v>
      </c>
      <c r="B1359" s="38"/>
      <c r="C1359" s="38"/>
      <c r="D1359" s="38"/>
      <c r="E1359" s="38"/>
      <c r="F1359" s="38"/>
      <c r="G1359" s="38"/>
      <c r="H1359" s="38"/>
      <c r="I1359" s="38"/>
      <c r="J1359" s="38"/>
      <c r="K1359" s="38">
        <f t="shared" ref="K1359:AA1359" si="219">SUM(K1356:K1358)</f>
        <v>15</v>
      </c>
      <c r="L1359" s="38">
        <f t="shared" si="219"/>
        <v>56</v>
      </c>
      <c r="M1359" s="38">
        <f t="shared" si="219"/>
        <v>106</v>
      </c>
      <c r="N1359" s="38">
        <f t="shared" si="219"/>
        <v>113</v>
      </c>
      <c r="O1359" s="38">
        <f t="shared" si="219"/>
        <v>150</v>
      </c>
      <c r="P1359" s="38">
        <f t="shared" si="219"/>
        <v>162</v>
      </c>
      <c r="Q1359" s="38">
        <f t="shared" si="219"/>
        <v>167</v>
      </c>
      <c r="R1359" s="38">
        <f t="shared" si="219"/>
        <v>163</v>
      </c>
      <c r="S1359" s="38">
        <f t="shared" si="219"/>
        <v>159</v>
      </c>
      <c r="T1359" s="38">
        <f t="shared" si="219"/>
        <v>156</v>
      </c>
      <c r="U1359" s="38">
        <f t="shared" si="219"/>
        <v>154</v>
      </c>
      <c r="V1359" s="38">
        <f t="shared" si="219"/>
        <v>150</v>
      </c>
      <c r="W1359" s="38">
        <f t="shared" si="219"/>
        <v>147</v>
      </c>
      <c r="X1359" s="38">
        <f t="shared" si="219"/>
        <v>147</v>
      </c>
      <c r="Y1359" s="38">
        <f t="shared" si="219"/>
        <v>33</v>
      </c>
      <c r="Z1359" s="38">
        <f t="shared" si="219"/>
        <v>18</v>
      </c>
      <c r="AA1359" s="38">
        <f t="shared" si="219"/>
        <v>8</v>
      </c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68"/>
      <c r="BE1359" s="68"/>
      <c r="BF1359" s="68"/>
    </row>
    <row r="1360" spans="1:58" s="26" customFormat="1" x14ac:dyDescent="0.25">
      <c r="A1360" s="8" t="s">
        <v>426</v>
      </c>
      <c r="B1360" s="9"/>
      <c r="C1360" s="9"/>
      <c r="D1360" s="9"/>
      <c r="E1360" s="9"/>
      <c r="F1360" s="10"/>
      <c r="G1360" s="10"/>
      <c r="H1360" s="9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0"/>
      <c r="AE1360" s="10"/>
      <c r="AF1360" s="11"/>
      <c r="AG1360" s="11"/>
      <c r="AH1360" s="11"/>
      <c r="AI1360" s="11"/>
      <c r="AJ1360" s="11"/>
      <c r="AK1360" s="11"/>
      <c r="AL1360" s="11"/>
      <c r="AM1360" s="11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10"/>
      <c r="BE1360" s="10"/>
      <c r="BF1360" s="10"/>
    </row>
    <row r="1361" spans="1:68" s="26" customFormat="1" x14ac:dyDescent="0.25">
      <c r="A1361" s="1" t="s">
        <v>67</v>
      </c>
      <c r="B1361" s="9"/>
      <c r="C1361" s="9"/>
      <c r="D1361" s="9"/>
      <c r="E1361" s="9"/>
      <c r="F1361" s="9"/>
      <c r="G1361" s="9"/>
      <c r="H1361" s="11"/>
      <c r="I1361" s="11"/>
      <c r="J1361" s="11"/>
      <c r="K1361" s="11"/>
      <c r="L1361" s="11"/>
      <c r="M1361" s="11"/>
      <c r="N1361" s="11"/>
      <c r="O1361" s="11"/>
      <c r="P1361" s="11"/>
      <c r="Q1361" s="11"/>
      <c r="R1361" s="11"/>
      <c r="S1361" s="10">
        <v>4</v>
      </c>
      <c r="T1361" s="10">
        <v>8</v>
      </c>
      <c r="U1361" s="10">
        <v>15</v>
      </c>
      <c r="V1361" s="10">
        <v>35</v>
      </c>
      <c r="W1361" s="10">
        <v>53</v>
      </c>
      <c r="X1361" s="10">
        <v>55</v>
      </c>
      <c r="Y1361" s="10">
        <v>52</v>
      </c>
      <c r="Z1361" s="10">
        <v>53</v>
      </c>
      <c r="AA1361" s="10">
        <v>53</v>
      </c>
      <c r="AB1361" s="10">
        <v>51</v>
      </c>
      <c r="AC1361" s="10">
        <v>49</v>
      </c>
      <c r="AD1361" s="10">
        <v>50</v>
      </c>
      <c r="AE1361" s="10">
        <v>49</v>
      </c>
      <c r="AF1361" s="9">
        <v>48</v>
      </c>
      <c r="AG1361" s="9">
        <v>47</v>
      </c>
      <c r="AH1361" s="9">
        <v>46</v>
      </c>
      <c r="AI1361" s="9">
        <v>46</v>
      </c>
      <c r="AJ1361" s="9">
        <v>46</v>
      </c>
      <c r="AK1361" s="9">
        <v>43</v>
      </c>
      <c r="AL1361" s="9">
        <v>42</v>
      </c>
      <c r="AM1361" s="9">
        <v>41</v>
      </c>
      <c r="AN1361" s="10">
        <v>49</v>
      </c>
      <c r="AO1361" s="9">
        <v>49</v>
      </c>
      <c r="AP1361" s="9">
        <v>50</v>
      </c>
      <c r="AQ1361" s="9">
        <v>47</v>
      </c>
      <c r="AR1361" s="10">
        <v>49</v>
      </c>
      <c r="AS1361" s="10">
        <v>49</v>
      </c>
      <c r="AT1361" s="10">
        <v>49</v>
      </c>
      <c r="AU1361" s="10">
        <v>47</v>
      </c>
      <c r="AV1361" s="9">
        <v>46</v>
      </c>
      <c r="AW1361" s="9">
        <v>46</v>
      </c>
      <c r="AX1361" s="9">
        <v>46</v>
      </c>
      <c r="AY1361" s="9">
        <v>44</v>
      </c>
      <c r="AZ1361" s="9">
        <v>43</v>
      </c>
      <c r="BA1361" s="9">
        <v>38</v>
      </c>
      <c r="BB1361" s="9">
        <v>36</v>
      </c>
      <c r="BC1361" s="9">
        <v>36</v>
      </c>
      <c r="BD1361" s="10">
        <v>33</v>
      </c>
      <c r="BE1361" s="10">
        <v>33</v>
      </c>
      <c r="BF1361" s="10">
        <v>32</v>
      </c>
      <c r="BG1361" s="26">
        <v>22</v>
      </c>
      <c r="BH1361" s="26">
        <v>10</v>
      </c>
    </row>
    <row r="1362" spans="1:68" s="26" customFormat="1" x14ac:dyDescent="0.25">
      <c r="A1362" s="1" t="s">
        <v>64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0"/>
      <c r="AE1362" s="10"/>
      <c r="AF1362" s="14"/>
      <c r="AG1362" s="14"/>
      <c r="AH1362" s="14"/>
      <c r="AI1362" s="14"/>
      <c r="AJ1362" s="14"/>
      <c r="AK1362" s="14"/>
      <c r="AL1362" s="14"/>
      <c r="AM1362" s="14"/>
      <c r="AN1362" s="14"/>
      <c r="AO1362" s="14"/>
      <c r="AP1362" s="14"/>
      <c r="AQ1362" s="14"/>
      <c r="AR1362" s="14"/>
      <c r="AS1362" s="14"/>
      <c r="AT1362" s="14"/>
      <c r="AU1362" s="14"/>
      <c r="AV1362" s="14"/>
      <c r="AW1362" s="14"/>
      <c r="AX1362" s="14"/>
      <c r="AY1362" s="14"/>
      <c r="AZ1362" s="14"/>
      <c r="BA1362" s="14"/>
      <c r="BB1362" s="14"/>
      <c r="BC1362" s="14"/>
      <c r="BD1362" s="10"/>
      <c r="BE1362" s="10"/>
      <c r="BF1362" s="10"/>
    </row>
    <row r="1363" spans="1:68" s="26" customFormat="1" x14ac:dyDescent="0.25">
      <c r="A1363" s="1" t="s">
        <v>60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4"/>
      <c r="AG1363" s="14"/>
      <c r="AH1363" s="14"/>
      <c r="AI1363" s="14"/>
      <c r="AJ1363" s="14"/>
      <c r="AK1363" s="14"/>
      <c r="AL1363" s="14"/>
      <c r="AM1363" s="14"/>
      <c r="AN1363" s="14"/>
      <c r="AO1363" s="14"/>
      <c r="AP1363" s="14"/>
      <c r="AQ1363" s="14"/>
      <c r="AR1363" s="14"/>
      <c r="AS1363" s="14"/>
      <c r="AT1363" s="14"/>
      <c r="AU1363" s="14"/>
      <c r="AV1363" s="14"/>
      <c r="AW1363" s="14"/>
      <c r="AX1363" s="14"/>
      <c r="AY1363" s="14"/>
      <c r="AZ1363" s="14"/>
      <c r="BA1363" s="14"/>
      <c r="BB1363" s="14"/>
      <c r="BC1363" s="14"/>
      <c r="BD1363" s="10"/>
      <c r="BE1363" s="10"/>
      <c r="BF1363" s="10"/>
    </row>
    <row r="1364" spans="1:68" s="29" customFormat="1" x14ac:dyDescent="0.25">
      <c r="A1364" s="6" t="s">
        <v>68</v>
      </c>
      <c r="B1364" s="38"/>
      <c r="C1364" s="38"/>
      <c r="D1364" s="38"/>
      <c r="E1364" s="38"/>
      <c r="F1364" s="38"/>
      <c r="G1364" s="38"/>
      <c r="H1364" s="38"/>
      <c r="I1364" s="38"/>
      <c r="J1364" s="38"/>
      <c r="K1364" s="38"/>
      <c r="L1364" s="38"/>
      <c r="M1364" s="38"/>
      <c r="N1364" s="38"/>
      <c r="O1364" s="38"/>
      <c r="P1364" s="38"/>
      <c r="Q1364" s="38"/>
      <c r="R1364" s="38"/>
      <c r="S1364" s="38">
        <f t="shared" ref="S1364:BH1364" si="220">SUM(S1361:S1363)</f>
        <v>4</v>
      </c>
      <c r="T1364" s="38">
        <f t="shared" si="220"/>
        <v>8</v>
      </c>
      <c r="U1364" s="38">
        <f t="shared" si="220"/>
        <v>15</v>
      </c>
      <c r="V1364" s="38">
        <f t="shared" si="220"/>
        <v>35</v>
      </c>
      <c r="W1364" s="38">
        <f t="shared" si="220"/>
        <v>53</v>
      </c>
      <c r="X1364" s="38">
        <f t="shared" si="220"/>
        <v>55</v>
      </c>
      <c r="Y1364" s="38">
        <f t="shared" si="220"/>
        <v>52</v>
      </c>
      <c r="Z1364" s="38">
        <f t="shared" si="220"/>
        <v>53</v>
      </c>
      <c r="AA1364" s="38">
        <f t="shared" si="220"/>
        <v>53</v>
      </c>
      <c r="AB1364" s="38">
        <f t="shared" si="220"/>
        <v>51</v>
      </c>
      <c r="AC1364" s="38">
        <f t="shared" si="220"/>
        <v>49</v>
      </c>
      <c r="AD1364" s="38">
        <f t="shared" si="220"/>
        <v>50</v>
      </c>
      <c r="AE1364" s="38">
        <f t="shared" si="220"/>
        <v>49</v>
      </c>
      <c r="AF1364" s="38">
        <f t="shared" si="220"/>
        <v>48</v>
      </c>
      <c r="AG1364" s="38">
        <f t="shared" si="220"/>
        <v>47</v>
      </c>
      <c r="AH1364" s="38">
        <f t="shared" si="220"/>
        <v>46</v>
      </c>
      <c r="AI1364" s="38">
        <f t="shared" si="220"/>
        <v>46</v>
      </c>
      <c r="AJ1364" s="38">
        <f t="shared" si="220"/>
        <v>46</v>
      </c>
      <c r="AK1364" s="38">
        <f t="shared" si="220"/>
        <v>43</v>
      </c>
      <c r="AL1364" s="38">
        <f t="shared" si="220"/>
        <v>42</v>
      </c>
      <c r="AM1364" s="38">
        <f t="shared" si="220"/>
        <v>41</v>
      </c>
      <c r="AN1364" s="38">
        <f t="shared" si="220"/>
        <v>49</v>
      </c>
      <c r="AO1364" s="38">
        <f t="shared" si="220"/>
        <v>49</v>
      </c>
      <c r="AP1364" s="38">
        <f t="shared" si="220"/>
        <v>50</v>
      </c>
      <c r="AQ1364" s="38">
        <f t="shared" si="220"/>
        <v>47</v>
      </c>
      <c r="AR1364" s="38">
        <f t="shared" si="220"/>
        <v>49</v>
      </c>
      <c r="AS1364" s="38">
        <f t="shared" si="220"/>
        <v>49</v>
      </c>
      <c r="AT1364" s="38">
        <f t="shared" si="220"/>
        <v>49</v>
      </c>
      <c r="AU1364" s="38">
        <f t="shared" si="220"/>
        <v>47</v>
      </c>
      <c r="AV1364" s="38">
        <f t="shared" si="220"/>
        <v>46</v>
      </c>
      <c r="AW1364" s="38">
        <f t="shared" si="220"/>
        <v>46</v>
      </c>
      <c r="AX1364" s="38">
        <f t="shared" si="220"/>
        <v>46</v>
      </c>
      <c r="AY1364" s="38">
        <f t="shared" si="220"/>
        <v>44</v>
      </c>
      <c r="AZ1364" s="38">
        <f t="shared" si="220"/>
        <v>43</v>
      </c>
      <c r="BA1364" s="38">
        <f t="shared" si="220"/>
        <v>38</v>
      </c>
      <c r="BB1364" s="38">
        <f t="shared" si="220"/>
        <v>36</v>
      </c>
      <c r="BC1364" s="38">
        <f t="shared" si="220"/>
        <v>36</v>
      </c>
      <c r="BD1364" s="38">
        <f t="shared" si="220"/>
        <v>33</v>
      </c>
      <c r="BE1364" s="38">
        <f t="shared" si="220"/>
        <v>33</v>
      </c>
      <c r="BF1364" s="38">
        <f t="shared" si="220"/>
        <v>32</v>
      </c>
      <c r="BG1364" s="38">
        <f t="shared" si="220"/>
        <v>22</v>
      </c>
      <c r="BH1364" s="38">
        <f t="shared" si="220"/>
        <v>10</v>
      </c>
    </row>
    <row r="1365" spans="1:68" s="26" customFormat="1" x14ac:dyDescent="0.25">
      <c r="A1365" s="8" t="s">
        <v>423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14"/>
      <c r="AG1365" s="14"/>
      <c r="AH1365" s="14"/>
      <c r="AI1365" s="14"/>
      <c r="AJ1365" s="14"/>
      <c r="AK1365" s="14"/>
      <c r="AL1365" s="14"/>
      <c r="AM1365" s="14"/>
      <c r="AN1365" s="14"/>
      <c r="AO1365" s="14"/>
      <c r="AP1365" s="14"/>
      <c r="AQ1365" s="14"/>
      <c r="AR1365" s="14"/>
      <c r="AS1365" s="14"/>
      <c r="AT1365" s="14"/>
      <c r="AU1365" s="14"/>
      <c r="AV1365" s="14"/>
      <c r="AW1365" s="14"/>
      <c r="AX1365" s="14"/>
      <c r="AY1365" s="14"/>
      <c r="AZ1365" s="14"/>
      <c r="BA1365" s="14"/>
      <c r="BB1365" s="14"/>
      <c r="BC1365" s="14"/>
      <c r="BD1365" s="10"/>
      <c r="BE1365" s="10"/>
      <c r="BF1365" s="10"/>
    </row>
    <row r="1366" spans="1:68" s="26" customFormat="1" x14ac:dyDescent="0.25">
      <c r="A1366" s="1" t="s">
        <v>67</v>
      </c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8"/>
      <c r="AA1366" s="8"/>
      <c r="AB1366" s="8"/>
      <c r="AC1366" s="8"/>
      <c r="AD1366" s="8"/>
      <c r="AE1366" s="8"/>
      <c r="AF1366" s="9"/>
      <c r="AG1366" s="9"/>
      <c r="AH1366" s="9"/>
      <c r="AI1366" s="9">
        <v>9</v>
      </c>
      <c r="AJ1366" s="9">
        <v>11</v>
      </c>
      <c r="AK1366" s="9">
        <v>11</v>
      </c>
      <c r="AL1366" s="9">
        <v>11</v>
      </c>
      <c r="AM1366" s="9">
        <v>9</v>
      </c>
      <c r="AN1366" s="10">
        <v>19</v>
      </c>
      <c r="AO1366" s="9">
        <v>25</v>
      </c>
      <c r="AP1366" s="9">
        <v>43</v>
      </c>
      <c r="AQ1366" s="9">
        <v>51</v>
      </c>
      <c r="AR1366" s="10">
        <v>51</v>
      </c>
      <c r="AS1366" s="10">
        <v>49</v>
      </c>
      <c r="AT1366" s="10">
        <v>54</v>
      </c>
      <c r="AU1366" s="10">
        <v>56</v>
      </c>
      <c r="AV1366" s="9">
        <v>58</v>
      </c>
      <c r="AW1366" s="9">
        <v>59</v>
      </c>
      <c r="AX1366" s="9">
        <v>56</v>
      </c>
      <c r="AY1366" s="9">
        <v>58</v>
      </c>
      <c r="AZ1366" s="9">
        <v>63</v>
      </c>
      <c r="BA1366" s="9">
        <v>64</v>
      </c>
      <c r="BB1366" s="9">
        <v>64</v>
      </c>
      <c r="BC1366" s="9">
        <v>68</v>
      </c>
      <c r="BD1366" s="10">
        <v>71</v>
      </c>
      <c r="BE1366" s="10">
        <v>68</v>
      </c>
      <c r="BF1366" s="10">
        <v>68</v>
      </c>
      <c r="BG1366" s="26">
        <v>68</v>
      </c>
      <c r="BH1366" s="26">
        <v>68</v>
      </c>
      <c r="BI1366" s="26">
        <v>68</v>
      </c>
      <c r="BJ1366" s="26">
        <v>68</v>
      </c>
      <c r="BK1366" s="26">
        <v>69</v>
      </c>
      <c r="BL1366" s="26">
        <v>71</v>
      </c>
      <c r="BM1366" s="26">
        <v>67</v>
      </c>
      <c r="BN1366" s="26">
        <v>66</v>
      </c>
      <c r="BO1366" s="26">
        <v>67</v>
      </c>
      <c r="BP1366" s="26">
        <v>69</v>
      </c>
    </row>
    <row r="1367" spans="1:68" s="26" customFormat="1" x14ac:dyDescent="0.25">
      <c r="A1367" s="1" t="s">
        <v>64</v>
      </c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4"/>
      <c r="AG1367" s="14"/>
      <c r="AH1367" s="14"/>
      <c r="AI1367" s="14"/>
      <c r="AJ1367" s="14"/>
      <c r="AK1367" s="14"/>
      <c r="AL1367" s="14"/>
      <c r="AM1367" s="14"/>
      <c r="AN1367" s="14"/>
      <c r="AO1367" s="14"/>
      <c r="AP1367" s="14"/>
      <c r="AQ1367" s="14">
        <v>9</v>
      </c>
      <c r="AR1367" s="14">
        <v>6</v>
      </c>
      <c r="AS1367" s="14">
        <v>25</v>
      </c>
      <c r="AT1367" s="14">
        <v>25</v>
      </c>
      <c r="AU1367" s="14">
        <v>25</v>
      </c>
      <c r="AV1367" s="14">
        <v>23</v>
      </c>
      <c r="AW1367" s="14">
        <v>23</v>
      </c>
      <c r="AX1367" s="14">
        <v>23</v>
      </c>
      <c r="AY1367" s="14">
        <v>23</v>
      </c>
      <c r="AZ1367" s="14">
        <v>23</v>
      </c>
      <c r="BA1367" s="14">
        <v>23</v>
      </c>
      <c r="BB1367" s="14">
        <v>23</v>
      </c>
      <c r="BC1367" s="14">
        <v>18</v>
      </c>
      <c r="BD1367" s="14">
        <v>15</v>
      </c>
      <c r="BE1367" s="14">
        <v>15</v>
      </c>
      <c r="BF1367" s="14">
        <v>15</v>
      </c>
      <c r="BG1367" s="60">
        <v>15</v>
      </c>
      <c r="BH1367" s="60">
        <v>15</v>
      </c>
      <c r="BI1367" s="60">
        <v>15</v>
      </c>
      <c r="BJ1367" s="60">
        <v>15</v>
      </c>
      <c r="BK1367" s="60">
        <v>15</v>
      </c>
      <c r="BL1367" s="60">
        <v>15</v>
      </c>
      <c r="BM1367" s="60">
        <v>15</v>
      </c>
      <c r="BN1367" s="60">
        <v>15</v>
      </c>
      <c r="BO1367" s="60">
        <v>15</v>
      </c>
      <c r="BP1367" s="60">
        <v>15</v>
      </c>
    </row>
    <row r="1368" spans="1:68" s="26" customFormat="1" x14ac:dyDescent="0.25">
      <c r="A1368" s="1" t="s">
        <v>60</v>
      </c>
      <c r="B1368" s="16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  <c r="AF1368" s="18"/>
      <c r="AG1368" s="18"/>
      <c r="AH1368" s="18"/>
      <c r="AI1368" s="18"/>
      <c r="AJ1368" s="18"/>
      <c r="AK1368" s="18"/>
      <c r="AL1368" s="18"/>
      <c r="AM1368" s="18"/>
      <c r="AN1368" s="18"/>
      <c r="AO1368" s="18"/>
      <c r="AP1368" s="18">
        <v>7</v>
      </c>
      <c r="AQ1368" s="18">
        <v>16</v>
      </c>
      <c r="AR1368" s="18">
        <v>15</v>
      </c>
      <c r="AS1368" s="18">
        <v>16</v>
      </c>
      <c r="AT1368" s="18">
        <v>21</v>
      </c>
      <c r="AU1368" s="18">
        <v>18</v>
      </c>
      <c r="AV1368" s="18">
        <v>18</v>
      </c>
      <c r="AW1368" s="18">
        <v>17</v>
      </c>
      <c r="AX1368" s="18">
        <v>18</v>
      </c>
      <c r="AY1368" s="18">
        <v>18</v>
      </c>
      <c r="AZ1368" s="18">
        <v>18</v>
      </c>
      <c r="BA1368" s="18">
        <v>18</v>
      </c>
      <c r="BB1368" s="18">
        <v>18</v>
      </c>
      <c r="BC1368" s="18">
        <v>17</v>
      </c>
      <c r="BD1368" s="18">
        <v>18</v>
      </c>
      <c r="BE1368" s="18">
        <v>18</v>
      </c>
      <c r="BF1368" s="18">
        <v>18</v>
      </c>
      <c r="BG1368" s="62">
        <v>18</v>
      </c>
      <c r="BH1368" s="62">
        <v>18</v>
      </c>
      <c r="BI1368" s="62">
        <v>17</v>
      </c>
      <c r="BJ1368" s="62">
        <v>17</v>
      </c>
      <c r="BK1368" s="62">
        <v>17</v>
      </c>
      <c r="BL1368" s="62">
        <v>17</v>
      </c>
      <c r="BM1368" s="62">
        <v>17</v>
      </c>
      <c r="BN1368" s="62">
        <v>17</v>
      </c>
      <c r="BO1368" s="62">
        <v>17</v>
      </c>
      <c r="BP1368" s="62">
        <v>17</v>
      </c>
    </row>
    <row r="1369" spans="1:68" s="29" customFormat="1" x14ac:dyDescent="0.25">
      <c r="A1369" s="6" t="s">
        <v>68</v>
      </c>
      <c r="B1369" s="38"/>
      <c r="C1369" s="38"/>
      <c r="D1369" s="38"/>
      <c r="E1369" s="38"/>
      <c r="F1369" s="38"/>
      <c r="G1369" s="38"/>
      <c r="H1369" s="38"/>
      <c r="I1369" s="38"/>
      <c r="J1369" s="38"/>
      <c r="K1369" s="38"/>
      <c r="L1369" s="38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>
        <f t="shared" ref="AI1369:BJ1369" si="221">SUM(AI1366:AI1368)</f>
        <v>9</v>
      </c>
      <c r="AJ1369" s="38">
        <f t="shared" si="221"/>
        <v>11</v>
      </c>
      <c r="AK1369" s="38">
        <f t="shared" si="221"/>
        <v>11</v>
      </c>
      <c r="AL1369" s="38">
        <f t="shared" si="221"/>
        <v>11</v>
      </c>
      <c r="AM1369" s="38">
        <f t="shared" si="221"/>
        <v>9</v>
      </c>
      <c r="AN1369" s="38">
        <f t="shared" si="221"/>
        <v>19</v>
      </c>
      <c r="AO1369" s="38">
        <f t="shared" si="221"/>
        <v>25</v>
      </c>
      <c r="AP1369" s="38">
        <f t="shared" si="221"/>
        <v>50</v>
      </c>
      <c r="AQ1369" s="38">
        <f t="shared" si="221"/>
        <v>76</v>
      </c>
      <c r="AR1369" s="38">
        <f t="shared" si="221"/>
        <v>72</v>
      </c>
      <c r="AS1369" s="38">
        <f t="shared" si="221"/>
        <v>90</v>
      </c>
      <c r="AT1369" s="38">
        <f t="shared" si="221"/>
        <v>100</v>
      </c>
      <c r="AU1369" s="38">
        <f t="shared" si="221"/>
        <v>99</v>
      </c>
      <c r="AV1369" s="38">
        <f t="shared" si="221"/>
        <v>99</v>
      </c>
      <c r="AW1369" s="38">
        <f t="shared" si="221"/>
        <v>99</v>
      </c>
      <c r="AX1369" s="38">
        <f t="shared" si="221"/>
        <v>97</v>
      </c>
      <c r="AY1369" s="38">
        <f t="shared" si="221"/>
        <v>99</v>
      </c>
      <c r="AZ1369" s="38">
        <f t="shared" si="221"/>
        <v>104</v>
      </c>
      <c r="BA1369" s="38">
        <f t="shared" si="221"/>
        <v>105</v>
      </c>
      <c r="BB1369" s="38">
        <f t="shared" si="221"/>
        <v>105</v>
      </c>
      <c r="BC1369" s="38">
        <f t="shared" si="221"/>
        <v>103</v>
      </c>
      <c r="BD1369" s="38">
        <f t="shared" si="221"/>
        <v>104</v>
      </c>
      <c r="BE1369" s="38">
        <f t="shared" si="221"/>
        <v>101</v>
      </c>
      <c r="BF1369" s="38">
        <f t="shared" si="221"/>
        <v>101</v>
      </c>
      <c r="BG1369" s="38">
        <f t="shared" si="221"/>
        <v>101</v>
      </c>
      <c r="BH1369" s="38">
        <f t="shared" si="221"/>
        <v>101</v>
      </c>
      <c r="BI1369" s="38">
        <f t="shared" si="221"/>
        <v>100</v>
      </c>
      <c r="BJ1369" s="38">
        <f t="shared" si="221"/>
        <v>100</v>
      </c>
      <c r="BK1369" s="35">
        <v>101</v>
      </c>
      <c r="BL1369" s="35">
        <v>103</v>
      </c>
      <c r="BM1369" s="35">
        <v>99</v>
      </c>
      <c r="BN1369" s="35">
        <v>98</v>
      </c>
      <c r="BO1369" s="35">
        <v>99</v>
      </c>
      <c r="BP1369" s="35">
        <v>101</v>
      </c>
    </row>
    <row r="1370" spans="1:68" s="26" customFormat="1" x14ac:dyDescent="0.25">
      <c r="A1370" s="8" t="s">
        <v>332</v>
      </c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8"/>
      <c r="AA1370" s="8"/>
      <c r="AB1370" s="8"/>
      <c r="AC1370" s="8"/>
      <c r="AD1370" s="8"/>
      <c r="AE1370" s="8"/>
      <c r="AF1370" s="9"/>
      <c r="AG1370" s="9"/>
      <c r="AH1370" s="9"/>
      <c r="AI1370" s="9"/>
      <c r="AJ1370" s="9"/>
      <c r="AK1370" s="9"/>
      <c r="AL1370" s="9"/>
      <c r="AM1370" s="9"/>
      <c r="AN1370" s="10"/>
      <c r="AO1370" s="9"/>
      <c r="AP1370" s="9"/>
      <c r="AQ1370" s="9"/>
      <c r="AR1370" s="10"/>
      <c r="AS1370" s="10"/>
      <c r="AT1370" s="10"/>
      <c r="AU1370" s="10"/>
      <c r="AV1370" s="9"/>
      <c r="AW1370" s="9"/>
      <c r="AX1370" s="9"/>
      <c r="AY1370" s="9"/>
      <c r="AZ1370" s="9"/>
      <c r="BA1370" s="9"/>
      <c r="BB1370" s="9"/>
      <c r="BC1370" s="9"/>
      <c r="BD1370" s="10"/>
      <c r="BE1370" s="10"/>
      <c r="BF1370" s="10"/>
    </row>
    <row r="1371" spans="1:68" s="26" customFormat="1" x14ac:dyDescent="0.25">
      <c r="A1371" s="1" t="s">
        <v>67</v>
      </c>
      <c r="B1371" s="11"/>
      <c r="C1371" s="11"/>
      <c r="D1371" s="11"/>
      <c r="E1371" s="11"/>
      <c r="F1371" s="11"/>
      <c r="G1371" s="11"/>
      <c r="H1371" s="9"/>
      <c r="I1371" s="10">
        <v>1</v>
      </c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0"/>
      <c r="AE1371" s="10"/>
      <c r="AF1371" s="11"/>
      <c r="AG1371" s="11"/>
      <c r="AH1371" s="11"/>
      <c r="AI1371" s="11"/>
      <c r="AJ1371" s="11"/>
      <c r="AK1371" s="11"/>
      <c r="AL1371" s="11"/>
      <c r="AM1371" s="11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10"/>
      <c r="BE1371" s="10"/>
      <c r="BF1371" s="10"/>
    </row>
    <row r="1372" spans="1:68" s="26" customFormat="1" x14ac:dyDescent="0.25">
      <c r="A1372" s="1" t="s">
        <v>64</v>
      </c>
      <c r="B1372" s="11"/>
      <c r="C1372" s="11"/>
      <c r="D1372" s="11"/>
      <c r="E1372" s="11"/>
      <c r="F1372" s="11"/>
      <c r="G1372" s="11"/>
      <c r="H1372" s="9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0"/>
      <c r="AE1372" s="10"/>
      <c r="AF1372" s="11"/>
      <c r="AG1372" s="11"/>
      <c r="AH1372" s="11"/>
      <c r="AI1372" s="11"/>
      <c r="AJ1372" s="11"/>
      <c r="AK1372" s="11"/>
      <c r="AL1372" s="11"/>
      <c r="AM1372" s="11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10"/>
      <c r="BE1372" s="10"/>
      <c r="BF1372" s="10"/>
    </row>
    <row r="1373" spans="1:68" s="26" customFormat="1" x14ac:dyDescent="0.25">
      <c r="A1373" s="1" t="s">
        <v>60</v>
      </c>
      <c r="B1373" s="11"/>
      <c r="C1373" s="11"/>
      <c r="D1373" s="11"/>
      <c r="E1373" s="11"/>
      <c r="F1373" s="11"/>
      <c r="G1373" s="11"/>
      <c r="H1373" s="9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0"/>
      <c r="AE1373" s="10"/>
      <c r="AF1373" s="11"/>
      <c r="AG1373" s="11"/>
      <c r="AH1373" s="11"/>
      <c r="AI1373" s="11"/>
      <c r="AJ1373" s="11"/>
      <c r="AK1373" s="11"/>
      <c r="AL1373" s="11"/>
      <c r="AM1373" s="11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10"/>
      <c r="BE1373" s="10"/>
      <c r="BF1373" s="10"/>
    </row>
    <row r="1374" spans="1:68" s="29" customFormat="1" x14ac:dyDescent="0.25">
      <c r="A1374" s="6" t="s">
        <v>68</v>
      </c>
      <c r="B1374" s="38"/>
      <c r="C1374" s="38"/>
      <c r="D1374" s="38"/>
      <c r="E1374" s="38"/>
      <c r="F1374" s="38"/>
      <c r="G1374" s="38"/>
      <c r="H1374" s="38"/>
      <c r="I1374" s="38">
        <f>SUM(I1371:I1373)</f>
        <v>1</v>
      </c>
      <c r="J1374" s="38"/>
      <c r="K1374" s="38"/>
      <c r="L1374" s="38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68"/>
      <c r="BE1374" s="68"/>
      <c r="BF1374" s="68"/>
    </row>
    <row r="1375" spans="1:68" s="26" customFormat="1" x14ac:dyDescent="0.25">
      <c r="A1375" s="8" t="s">
        <v>333</v>
      </c>
      <c r="B1375" s="11"/>
      <c r="C1375" s="11"/>
      <c r="D1375" s="11"/>
      <c r="E1375" s="11"/>
      <c r="F1375" s="11"/>
      <c r="G1375" s="11"/>
      <c r="H1375" s="9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0"/>
      <c r="AE1375" s="10"/>
      <c r="AF1375" s="11"/>
      <c r="AG1375" s="11"/>
      <c r="AH1375" s="11"/>
      <c r="AI1375" s="11"/>
      <c r="AJ1375" s="11"/>
      <c r="AK1375" s="11"/>
      <c r="AL1375" s="11"/>
      <c r="AM1375" s="11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10"/>
      <c r="BE1375" s="10"/>
      <c r="BF1375" s="10"/>
    </row>
    <row r="1376" spans="1:68" s="26" customFormat="1" x14ac:dyDescent="0.25">
      <c r="A1376" s="1" t="s">
        <v>67</v>
      </c>
      <c r="B1376" s="11"/>
      <c r="C1376" s="11"/>
      <c r="D1376" s="11"/>
      <c r="E1376" s="11"/>
      <c r="F1376" s="11"/>
      <c r="G1376" s="11"/>
      <c r="H1376" s="9"/>
      <c r="I1376" s="10"/>
      <c r="J1376" s="10"/>
      <c r="K1376" s="10"/>
      <c r="L1376" s="10"/>
      <c r="M1376" s="10"/>
      <c r="N1376" s="10">
        <v>3</v>
      </c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0"/>
      <c r="AE1376" s="10"/>
      <c r="AF1376" s="11"/>
      <c r="AG1376" s="11"/>
      <c r="AH1376" s="11"/>
      <c r="AI1376" s="11"/>
      <c r="AJ1376" s="11"/>
      <c r="AK1376" s="11"/>
      <c r="AL1376" s="11"/>
      <c r="AM1376" s="11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10"/>
      <c r="BE1376" s="10"/>
      <c r="BF1376" s="10"/>
    </row>
    <row r="1377" spans="1:68" s="26" customFormat="1" x14ac:dyDescent="0.25">
      <c r="A1377" s="1" t="s">
        <v>64</v>
      </c>
      <c r="B1377" s="11"/>
      <c r="C1377" s="11"/>
      <c r="D1377" s="11"/>
      <c r="E1377" s="11"/>
      <c r="F1377" s="11"/>
      <c r="G1377" s="11"/>
      <c r="H1377" s="9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0"/>
      <c r="AE1377" s="10"/>
      <c r="AF1377" s="11"/>
      <c r="AG1377" s="11"/>
      <c r="AH1377" s="11"/>
      <c r="AI1377" s="11"/>
      <c r="AJ1377" s="11"/>
      <c r="AK1377" s="11"/>
      <c r="AL1377" s="11"/>
      <c r="AM1377" s="11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10"/>
      <c r="BE1377" s="10"/>
      <c r="BF1377" s="10"/>
    </row>
    <row r="1378" spans="1:68" s="26" customFormat="1" x14ac:dyDescent="0.25">
      <c r="A1378" s="1" t="s">
        <v>60</v>
      </c>
      <c r="B1378" s="11"/>
      <c r="C1378" s="11"/>
      <c r="D1378" s="11"/>
      <c r="E1378" s="11"/>
      <c r="F1378" s="11"/>
      <c r="G1378" s="11"/>
      <c r="H1378" s="9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0"/>
      <c r="AE1378" s="10"/>
      <c r="AF1378" s="11"/>
      <c r="AG1378" s="11"/>
      <c r="AH1378" s="11"/>
      <c r="AI1378" s="11"/>
      <c r="AJ1378" s="11"/>
      <c r="AK1378" s="11"/>
      <c r="AL1378" s="11"/>
      <c r="AM1378" s="11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10"/>
      <c r="BE1378" s="10"/>
      <c r="BF1378" s="10"/>
    </row>
    <row r="1379" spans="1:68" s="29" customFormat="1" x14ac:dyDescent="0.25">
      <c r="A1379" s="6" t="s">
        <v>68</v>
      </c>
      <c r="B1379" s="38"/>
      <c r="C1379" s="38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>
        <f>SUM(N1376:N1378)</f>
        <v>3</v>
      </c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68"/>
      <c r="BE1379" s="68"/>
      <c r="BF1379" s="68"/>
    </row>
    <row r="1380" spans="1:68" s="26" customFormat="1" x14ac:dyDescent="0.25">
      <c r="A1380" s="8" t="s">
        <v>334</v>
      </c>
      <c r="B1380" s="11"/>
      <c r="C1380" s="11"/>
      <c r="D1380" s="11"/>
      <c r="E1380" s="11"/>
      <c r="F1380" s="11"/>
      <c r="G1380" s="11"/>
      <c r="H1380" s="9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0"/>
      <c r="AE1380" s="10"/>
      <c r="AF1380" s="11"/>
      <c r="AG1380" s="11"/>
      <c r="AH1380" s="11"/>
      <c r="AI1380" s="11"/>
      <c r="AJ1380" s="11"/>
      <c r="AK1380" s="11"/>
      <c r="AL1380" s="11"/>
      <c r="AM1380" s="11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10"/>
      <c r="BE1380" s="10"/>
      <c r="BF1380" s="10"/>
    </row>
    <row r="1381" spans="1:68" s="26" customFormat="1" x14ac:dyDescent="0.25">
      <c r="A1381" s="1" t="s">
        <v>67</v>
      </c>
      <c r="B1381" s="11"/>
      <c r="C1381" s="11"/>
      <c r="D1381" s="11"/>
      <c r="E1381" s="11"/>
      <c r="F1381" s="11"/>
      <c r="G1381" s="11"/>
      <c r="H1381" s="9"/>
      <c r="I1381" s="10"/>
      <c r="J1381" s="10"/>
      <c r="K1381" s="10"/>
      <c r="L1381" s="10"/>
      <c r="M1381" s="10"/>
      <c r="N1381" s="10">
        <v>2</v>
      </c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1"/>
      <c r="AG1381" s="11"/>
      <c r="AH1381" s="11"/>
      <c r="AI1381" s="11"/>
      <c r="AJ1381" s="11"/>
      <c r="AK1381" s="11"/>
      <c r="AL1381" s="11"/>
      <c r="AM1381" s="11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10"/>
      <c r="BE1381" s="10"/>
      <c r="BF1381" s="10"/>
    </row>
    <row r="1382" spans="1:68" s="26" customFormat="1" x14ac:dyDescent="0.25">
      <c r="A1382" s="1" t="s">
        <v>64</v>
      </c>
      <c r="B1382" s="11"/>
      <c r="C1382" s="11"/>
      <c r="D1382" s="11"/>
      <c r="E1382" s="11"/>
      <c r="F1382" s="11"/>
      <c r="G1382" s="11"/>
      <c r="H1382" s="9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0"/>
      <c r="AE1382" s="10"/>
      <c r="AF1382" s="11"/>
      <c r="AG1382" s="11"/>
      <c r="AH1382" s="11"/>
      <c r="AI1382" s="11"/>
      <c r="AJ1382" s="11"/>
      <c r="AK1382" s="11"/>
      <c r="AL1382" s="11"/>
      <c r="AM1382" s="11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10"/>
      <c r="BE1382" s="10"/>
      <c r="BF1382" s="10"/>
    </row>
    <row r="1383" spans="1:68" s="26" customFormat="1" x14ac:dyDescent="0.25">
      <c r="A1383" s="1" t="s">
        <v>60</v>
      </c>
      <c r="B1383" s="11"/>
      <c r="C1383" s="11"/>
      <c r="D1383" s="11"/>
      <c r="E1383" s="11"/>
      <c r="F1383" s="11"/>
      <c r="G1383" s="11"/>
      <c r="H1383" s="9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0"/>
      <c r="AE1383" s="10"/>
      <c r="AF1383" s="11"/>
      <c r="AG1383" s="11"/>
      <c r="AH1383" s="11"/>
      <c r="AI1383" s="11"/>
      <c r="AJ1383" s="11"/>
      <c r="AK1383" s="11"/>
      <c r="AL1383" s="11"/>
      <c r="AM1383" s="11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10"/>
      <c r="BE1383" s="10"/>
      <c r="BF1383" s="10"/>
    </row>
    <row r="1384" spans="1:68" s="29" customFormat="1" x14ac:dyDescent="0.25">
      <c r="A1384" s="6" t="s">
        <v>68</v>
      </c>
      <c r="B1384" s="38"/>
      <c r="C1384" s="38"/>
      <c r="D1384" s="38"/>
      <c r="E1384" s="38"/>
      <c r="F1384" s="38"/>
      <c r="G1384" s="38"/>
      <c r="H1384" s="38"/>
      <c r="I1384" s="38"/>
      <c r="J1384" s="38"/>
      <c r="K1384" s="38"/>
      <c r="L1384" s="38"/>
      <c r="M1384" s="38"/>
      <c r="N1384" s="38">
        <f>SUM(N1381:N1383)</f>
        <v>2</v>
      </c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68"/>
      <c r="BE1384" s="68"/>
      <c r="BF1384" s="68"/>
    </row>
    <row r="1385" spans="1:68" s="26" customFormat="1" x14ac:dyDescent="0.25">
      <c r="A1385" s="8" t="s">
        <v>335</v>
      </c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8"/>
      <c r="AA1385" s="8"/>
      <c r="AB1385" s="8"/>
      <c r="AC1385" s="8"/>
      <c r="AD1385" s="8"/>
      <c r="AE1385" s="8"/>
      <c r="AF1385" s="9"/>
      <c r="AG1385" s="9"/>
      <c r="AH1385" s="9"/>
      <c r="AI1385" s="9"/>
      <c r="AJ1385" s="9"/>
      <c r="AK1385" s="9"/>
      <c r="AL1385" s="9"/>
      <c r="AM1385" s="9"/>
      <c r="AN1385" s="10"/>
      <c r="AO1385" s="9"/>
      <c r="AP1385" s="9"/>
      <c r="AQ1385" s="9"/>
      <c r="AR1385" s="10"/>
      <c r="AS1385" s="10"/>
      <c r="AT1385" s="10"/>
      <c r="AU1385" s="10"/>
      <c r="AV1385" s="9"/>
      <c r="AW1385" s="9"/>
      <c r="AX1385" s="9"/>
      <c r="AY1385" s="9"/>
      <c r="AZ1385" s="9"/>
      <c r="BA1385" s="9"/>
      <c r="BB1385" s="9"/>
      <c r="BC1385" s="9"/>
      <c r="BD1385" s="10"/>
      <c r="BE1385" s="10"/>
      <c r="BF1385" s="10"/>
    </row>
    <row r="1386" spans="1:68" s="26" customFormat="1" x14ac:dyDescent="0.25">
      <c r="A1386" s="1" t="s">
        <v>67</v>
      </c>
      <c r="B1386" s="11"/>
      <c r="C1386" s="11"/>
      <c r="D1386" s="11"/>
      <c r="E1386" s="11"/>
      <c r="F1386" s="11"/>
      <c r="G1386" s="11"/>
      <c r="H1386" s="9"/>
      <c r="I1386" s="10"/>
      <c r="J1386" s="10"/>
      <c r="K1386" s="10"/>
      <c r="L1386" s="10"/>
      <c r="M1386" s="10"/>
      <c r="N1386" s="10"/>
      <c r="O1386" s="10"/>
      <c r="P1386" s="10"/>
      <c r="Q1386" s="10">
        <v>3</v>
      </c>
      <c r="R1386" s="10">
        <v>3</v>
      </c>
      <c r="S1386" s="10">
        <v>3</v>
      </c>
      <c r="T1386" s="10">
        <v>3</v>
      </c>
      <c r="U1386" s="10">
        <v>3</v>
      </c>
      <c r="V1386" s="10"/>
      <c r="W1386" s="10"/>
      <c r="X1386" s="10"/>
      <c r="Y1386" s="10"/>
      <c r="Z1386" s="10"/>
      <c r="AA1386" s="10"/>
      <c r="AB1386" s="10"/>
      <c r="AC1386" s="10"/>
      <c r="AD1386" s="10"/>
      <c r="AE1386" s="10"/>
      <c r="AF1386" s="11"/>
      <c r="AG1386" s="11"/>
      <c r="AH1386" s="11"/>
      <c r="AI1386" s="11"/>
      <c r="AJ1386" s="11"/>
      <c r="AK1386" s="11"/>
      <c r="AL1386" s="11"/>
      <c r="AM1386" s="11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10"/>
      <c r="BE1386" s="10"/>
      <c r="BF1386" s="10"/>
    </row>
    <row r="1387" spans="1:68" s="26" customFormat="1" x14ac:dyDescent="0.25">
      <c r="A1387" s="1" t="s">
        <v>64</v>
      </c>
      <c r="B1387" s="11"/>
      <c r="C1387" s="11"/>
      <c r="D1387" s="11"/>
      <c r="E1387" s="11"/>
      <c r="F1387" s="11"/>
      <c r="G1387" s="11"/>
      <c r="H1387" s="9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0"/>
      <c r="AE1387" s="10"/>
      <c r="AF1387" s="11"/>
      <c r="AG1387" s="11"/>
      <c r="AH1387" s="11"/>
      <c r="AI1387" s="11"/>
      <c r="AJ1387" s="11"/>
      <c r="AK1387" s="11"/>
      <c r="AL1387" s="11"/>
      <c r="AM1387" s="11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10"/>
      <c r="BE1387" s="10"/>
      <c r="BF1387" s="10"/>
    </row>
    <row r="1388" spans="1:68" s="26" customFormat="1" x14ac:dyDescent="0.25">
      <c r="A1388" s="1" t="s">
        <v>60</v>
      </c>
      <c r="B1388" s="11"/>
      <c r="C1388" s="11"/>
      <c r="D1388" s="11"/>
      <c r="E1388" s="11"/>
      <c r="F1388" s="11"/>
      <c r="G1388" s="11"/>
      <c r="H1388" s="9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1"/>
      <c r="AG1388" s="11"/>
      <c r="AH1388" s="11"/>
      <c r="AI1388" s="11"/>
      <c r="AJ1388" s="11"/>
      <c r="AK1388" s="11"/>
      <c r="AL1388" s="11"/>
      <c r="AM1388" s="11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10"/>
      <c r="BE1388" s="10"/>
      <c r="BF1388" s="10"/>
    </row>
    <row r="1389" spans="1:68" s="29" customFormat="1" x14ac:dyDescent="0.25">
      <c r="A1389" s="6" t="s">
        <v>68</v>
      </c>
      <c r="B1389" s="38"/>
      <c r="C1389" s="38"/>
      <c r="D1389" s="38"/>
      <c r="E1389" s="38"/>
      <c r="F1389" s="38"/>
      <c r="G1389" s="38"/>
      <c r="H1389" s="38"/>
      <c r="I1389" s="38"/>
      <c r="J1389" s="38"/>
      <c r="K1389" s="38"/>
      <c r="L1389" s="38"/>
      <c r="M1389" s="38"/>
      <c r="N1389" s="38"/>
      <c r="O1389" s="38"/>
      <c r="P1389" s="38"/>
      <c r="Q1389" s="38">
        <f>SUM(Q1386:Q1388)</f>
        <v>3</v>
      </c>
      <c r="R1389" s="38">
        <f>SUM(R1386:R1388)</f>
        <v>3</v>
      </c>
      <c r="S1389" s="38">
        <f>SUM(S1386:S1388)</f>
        <v>3</v>
      </c>
      <c r="T1389" s="38">
        <f>SUM(T1386:T1388)</f>
        <v>3</v>
      </c>
      <c r="U1389" s="38">
        <f>SUM(U1386:U1388)</f>
        <v>3</v>
      </c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68"/>
      <c r="BE1389" s="68"/>
      <c r="BF1389" s="68"/>
    </row>
    <row r="1390" spans="1:68" s="26" customFormat="1" x14ac:dyDescent="0.25">
      <c r="A1390" s="8" t="s">
        <v>336</v>
      </c>
      <c r="B1390" s="11"/>
      <c r="C1390" s="11"/>
      <c r="D1390" s="11"/>
      <c r="E1390" s="11"/>
      <c r="F1390" s="11"/>
      <c r="G1390" s="11"/>
      <c r="H1390" s="9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0"/>
      <c r="AE1390" s="10"/>
      <c r="AF1390" s="11"/>
      <c r="AG1390" s="11"/>
      <c r="AH1390" s="11"/>
      <c r="AI1390" s="11"/>
      <c r="AJ1390" s="11"/>
      <c r="AK1390" s="11"/>
      <c r="AL1390" s="11"/>
      <c r="AM1390" s="11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10"/>
      <c r="BE1390" s="10"/>
      <c r="BF1390" s="10"/>
    </row>
    <row r="1391" spans="1:68" s="26" customFormat="1" x14ac:dyDescent="0.25">
      <c r="A1391" s="1" t="s">
        <v>67</v>
      </c>
      <c r="B1391" s="11"/>
      <c r="C1391" s="11"/>
      <c r="D1391" s="11"/>
      <c r="E1391" s="11"/>
      <c r="F1391" s="11"/>
      <c r="G1391" s="11"/>
      <c r="H1391" s="9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>
        <v>17</v>
      </c>
      <c r="T1391" s="10">
        <v>27</v>
      </c>
      <c r="U1391" s="10">
        <v>27</v>
      </c>
      <c r="V1391" s="10">
        <v>26</v>
      </c>
      <c r="W1391" s="10"/>
      <c r="X1391" s="10"/>
      <c r="Y1391" s="10"/>
      <c r="Z1391" s="10"/>
      <c r="AA1391" s="10"/>
      <c r="AB1391" s="10"/>
      <c r="AC1391" s="10">
        <v>20</v>
      </c>
      <c r="AD1391" s="10">
        <v>19</v>
      </c>
      <c r="AE1391" s="10">
        <v>19</v>
      </c>
      <c r="AF1391" s="11"/>
      <c r="AG1391" s="11"/>
      <c r="AH1391" s="11"/>
      <c r="AI1391" s="11"/>
      <c r="AJ1391" s="11"/>
      <c r="AK1391" s="11"/>
      <c r="AL1391" s="11"/>
      <c r="AM1391" s="11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10"/>
      <c r="BE1391" s="10"/>
      <c r="BF1391" s="10"/>
      <c r="BJ1391" s="26">
        <v>27</v>
      </c>
      <c r="BK1391" s="26">
        <v>20</v>
      </c>
      <c r="BL1391" s="26">
        <v>24</v>
      </c>
      <c r="BM1391" s="26">
        <v>25</v>
      </c>
      <c r="BN1391" s="26">
        <v>28</v>
      </c>
      <c r="BO1391" s="26">
        <v>28</v>
      </c>
      <c r="BP1391" s="26">
        <v>28</v>
      </c>
    </row>
    <row r="1392" spans="1:68" s="26" customFormat="1" x14ac:dyDescent="0.25">
      <c r="A1392" s="1" t="s">
        <v>64</v>
      </c>
      <c r="B1392" s="11"/>
      <c r="C1392" s="11"/>
      <c r="D1392" s="11"/>
      <c r="E1392" s="11"/>
      <c r="F1392" s="11"/>
      <c r="G1392" s="11"/>
      <c r="H1392" s="9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0"/>
      <c r="AE1392" s="10"/>
      <c r="AF1392" s="11"/>
      <c r="AG1392" s="11"/>
      <c r="AH1392" s="11"/>
      <c r="AI1392" s="11"/>
      <c r="AJ1392" s="11"/>
      <c r="AK1392" s="11"/>
      <c r="AL1392" s="11"/>
      <c r="AM1392" s="11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10"/>
      <c r="BE1392" s="10"/>
      <c r="BF1392" s="10"/>
    </row>
    <row r="1393" spans="1:68" s="26" customFormat="1" x14ac:dyDescent="0.25">
      <c r="A1393" s="1" t="s">
        <v>60</v>
      </c>
      <c r="B1393" s="11"/>
      <c r="C1393" s="11"/>
      <c r="D1393" s="11"/>
      <c r="E1393" s="11"/>
      <c r="F1393" s="11"/>
      <c r="G1393" s="11"/>
      <c r="H1393" s="9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0"/>
      <c r="AE1393" s="10"/>
      <c r="AF1393" s="11"/>
      <c r="AG1393" s="11"/>
      <c r="AH1393" s="11"/>
      <c r="AI1393" s="11"/>
      <c r="AJ1393" s="11"/>
      <c r="AK1393" s="11"/>
      <c r="AL1393" s="11"/>
      <c r="AM1393" s="11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10"/>
      <c r="BE1393" s="10"/>
      <c r="BF1393" s="10"/>
    </row>
    <row r="1394" spans="1:68" s="29" customFormat="1" x14ac:dyDescent="0.25">
      <c r="A1394" s="6" t="s">
        <v>68</v>
      </c>
      <c r="B1394" s="38"/>
      <c r="C1394" s="38"/>
      <c r="D1394" s="38"/>
      <c r="E1394" s="38"/>
      <c r="F1394" s="38"/>
      <c r="G1394" s="38"/>
      <c r="H1394" s="38"/>
      <c r="I1394" s="38"/>
      <c r="J1394" s="38"/>
      <c r="K1394" s="38"/>
      <c r="L1394" s="38"/>
      <c r="M1394" s="38"/>
      <c r="N1394" s="38"/>
      <c r="O1394" s="38"/>
      <c r="P1394" s="38"/>
      <c r="Q1394" s="38"/>
      <c r="R1394" s="38"/>
      <c r="S1394" s="38">
        <f>SUM(S1391:S1393)</f>
        <v>17</v>
      </c>
      <c r="T1394" s="38">
        <f>SUM(T1391:T1393)</f>
        <v>27</v>
      </c>
      <c r="U1394" s="38">
        <f>SUM(U1391:U1393)</f>
        <v>27</v>
      </c>
      <c r="V1394" s="38">
        <f>SUM(V1391:V1393)</f>
        <v>26</v>
      </c>
      <c r="W1394" s="38"/>
      <c r="X1394" s="38"/>
      <c r="Y1394" s="38"/>
      <c r="Z1394" s="38"/>
      <c r="AA1394" s="38"/>
      <c r="AB1394" s="38"/>
      <c r="AC1394" s="38">
        <f>SUM(AC1391:AC1393)</f>
        <v>20</v>
      </c>
      <c r="AD1394" s="38">
        <f>SUM(AD1391:AD1393)</f>
        <v>19</v>
      </c>
      <c r="AE1394" s="38">
        <f>SUM(AE1391:AE1393)</f>
        <v>19</v>
      </c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68"/>
      <c r="BE1394" s="68"/>
      <c r="BF1394" s="68"/>
      <c r="BJ1394" s="35">
        <v>27</v>
      </c>
      <c r="BK1394" s="35">
        <v>20</v>
      </c>
      <c r="BL1394" s="35">
        <v>24</v>
      </c>
      <c r="BM1394" s="35">
        <v>25</v>
      </c>
      <c r="BN1394" s="35">
        <v>28</v>
      </c>
      <c r="BO1394" s="35">
        <v>28</v>
      </c>
      <c r="BP1394" s="35">
        <v>28</v>
      </c>
    </row>
    <row r="1395" spans="1:68" s="26" customFormat="1" x14ac:dyDescent="0.25">
      <c r="A1395" s="8" t="s">
        <v>337</v>
      </c>
      <c r="B1395" s="11"/>
      <c r="C1395" s="11"/>
      <c r="D1395" s="11"/>
      <c r="E1395" s="11"/>
      <c r="F1395" s="11"/>
      <c r="G1395" s="11"/>
      <c r="H1395" s="9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0"/>
      <c r="AE1395" s="10"/>
      <c r="AF1395" s="11"/>
      <c r="AG1395" s="11"/>
      <c r="AH1395" s="11"/>
      <c r="AI1395" s="11"/>
      <c r="AJ1395" s="11"/>
      <c r="AK1395" s="11"/>
      <c r="AL1395" s="11"/>
      <c r="AM1395" s="11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10"/>
      <c r="BE1395" s="10"/>
      <c r="BF1395" s="10"/>
    </row>
    <row r="1396" spans="1:68" s="26" customFormat="1" x14ac:dyDescent="0.25">
      <c r="A1396" s="1" t="s">
        <v>67</v>
      </c>
      <c r="B1396" s="11"/>
      <c r="C1396" s="11"/>
      <c r="D1396" s="11"/>
      <c r="E1396" s="11"/>
      <c r="F1396" s="11"/>
      <c r="G1396" s="11"/>
      <c r="H1396" s="9"/>
      <c r="I1396" s="10"/>
      <c r="J1396" s="10"/>
      <c r="K1396" s="10"/>
      <c r="L1396" s="10"/>
      <c r="M1396" s="10"/>
      <c r="N1396" s="10"/>
      <c r="O1396" s="10">
        <v>1</v>
      </c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0"/>
      <c r="AE1396" s="10"/>
      <c r="AF1396" s="11"/>
      <c r="AG1396" s="11"/>
      <c r="AH1396" s="11"/>
      <c r="AI1396" s="11"/>
      <c r="AJ1396" s="11"/>
      <c r="AK1396" s="11"/>
      <c r="AL1396" s="11"/>
      <c r="AM1396" s="11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10"/>
      <c r="BE1396" s="10"/>
      <c r="BF1396" s="10"/>
    </row>
    <row r="1397" spans="1:68" s="26" customFormat="1" x14ac:dyDescent="0.25">
      <c r="A1397" s="1" t="s">
        <v>64</v>
      </c>
      <c r="B1397" s="11"/>
      <c r="C1397" s="11"/>
      <c r="D1397" s="11"/>
      <c r="E1397" s="11"/>
      <c r="F1397" s="11"/>
      <c r="G1397" s="11"/>
      <c r="H1397" s="9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0"/>
      <c r="AE1397" s="10"/>
      <c r="AF1397" s="11"/>
      <c r="AG1397" s="11"/>
      <c r="AH1397" s="11"/>
      <c r="AI1397" s="11"/>
      <c r="AJ1397" s="11"/>
      <c r="AK1397" s="11"/>
      <c r="AL1397" s="11"/>
      <c r="AM1397" s="11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10"/>
      <c r="BE1397" s="10"/>
      <c r="BF1397" s="10"/>
    </row>
    <row r="1398" spans="1:68" s="26" customFormat="1" x14ac:dyDescent="0.25">
      <c r="A1398" s="1" t="s">
        <v>60</v>
      </c>
      <c r="B1398" s="11"/>
      <c r="C1398" s="11"/>
      <c r="D1398" s="11"/>
      <c r="E1398" s="11"/>
      <c r="F1398" s="11"/>
      <c r="G1398" s="11"/>
      <c r="H1398" s="9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  <c r="AF1398" s="11"/>
      <c r="AG1398" s="11"/>
      <c r="AH1398" s="11"/>
      <c r="AI1398" s="11"/>
      <c r="AJ1398" s="11"/>
      <c r="AK1398" s="11"/>
      <c r="AL1398" s="11"/>
      <c r="AM1398" s="11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10"/>
      <c r="BE1398" s="10"/>
      <c r="BF1398" s="10"/>
    </row>
    <row r="1399" spans="1:68" s="29" customFormat="1" x14ac:dyDescent="0.25">
      <c r="A1399" s="6" t="s">
        <v>68</v>
      </c>
      <c r="B1399" s="38"/>
      <c r="C1399" s="38"/>
      <c r="D1399" s="38"/>
      <c r="E1399" s="38"/>
      <c r="F1399" s="38"/>
      <c r="G1399" s="38"/>
      <c r="H1399" s="38"/>
      <c r="I1399" s="38"/>
      <c r="J1399" s="38"/>
      <c r="K1399" s="38"/>
      <c r="L1399" s="38"/>
      <c r="M1399" s="38"/>
      <c r="N1399" s="38"/>
      <c r="O1399" s="38">
        <f>SUM(O1396:O1398)</f>
        <v>1</v>
      </c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68"/>
      <c r="BE1399" s="68"/>
      <c r="BF1399" s="68"/>
    </row>
    <row r="1400" spans="1:68" s="26" customFormat="1" x14ac:dyDescent="0.25">
      <c r="A1400" s="8" t="s">
        <v>338</v>
      </c>
      <c r="B1400" s="11"/>
      <c r="C1400" s="11"/>
      <c r="D1400" s="11"/>
      <c r="E1400" s="11"/>
      <c r="F1400" s="11"/>
      <c r="G1400" s="11"/>
      <c r="H1400" s="9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  <c r="AC1400" s="10"/>
      <c r="AD1400" s="10"/>
      <c r="AE1400" s="10"/>
      <c r="AF1400" s="11"/>
      <c r="AG1400" s="11"/>
      <c r="AH1400" s="11"/>
      <c r="AI1400" s="11"/>
      <c r="AJ1400" s="11"/>
      <c r="AK1400" s="11"/>
      <c r="AL1400" s="11"/>
      <c r="AM1400" s="11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10"/>
      <c r="BE1400" s="10"/>
      <c r="BF1400" s="10"/>
    </row>
    <row r="1401" spans="1:68" s="26" customFormat="1" x14ac:dyDescent="0.25">
      <c r="A1401" s="1" t="s">
        <v>67</v>
      </c>
      <c r="B1401" s="11"/>
      <c r="C1401" s="11"/>
      <c r="D1401" s="11"/>
      <c r="E1401" s="11"/>
      <c r="F1401" s="11"/>
      <c r="G1401" s="11"/>
      <c r="H1401" s="9"/>
      <c r="I1401" s="10"/>
      <c r="J1401" s="10"/>
      <c r="K1401" s="10"/>
      <c r="L1401" s="10"/>
      <c r="M1401" s="10"/>
      <c r="N1401" s="10"/>
      <c r="O1401" s="10">
        <v>1</v>
      </c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  <c r="AC1401" s="10"/>
      <c r="AD1401" s="10"/>
      <c r="AE1401" s="10"/>
      <c r="AF1401" s="11"/>
      <c r="AG1401" s="11"/>
      <c r="AH1401" s="11"/>
      <c r="AI1401" s="11"/>
      <c r="AJ1401" s="11"/>
      <c r="AK1401" s="11"/>
      <c r="AL1401" s="11"/>
      <c r="AM1401" s="11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10"/>
      <c r="BE1401" s="10"/>
      <c r="BF1401" s="10"/>
    </row>
    <row r="1402" spans="1:68" s="26" customFormat="1" x14ac:dyDescent="0.25">
      <c r="A1402" s="1" t="s">
        <v>64</v>
      </c>
      <c r="B1402" s="11"/>
      <c r="C1402" s="11"/>
      <c r="D1402" s="11"/>
      <c r="E1402" s="11"/>
      <c r="F1402" s="11"/>
      <c r="G1402" s="11"/>
      <c r="H1402" s="9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  <c r="AF1402" s="11"/>
      <c r="AG1402" s="11"/>
      <c r="AH1402" s="11"/>
      <c r="AI1402" s="11"/>
      <c r="AJ1402" s="11"/>
      <c r="AK1402" s="11"/>
      <c r="AL1402" s="11"/>
      <c r="AM1402" s="11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10"/>
      <c r="BE1402" s="10"/>
      <c r="BF1402" s="10"/>
    </row>
    <row r="1403" spans="1:68" s="26" customFormat="1" x14ac:dyDescent="0.25">
      <c r="A1403" s="1" t="s">
        <v>60</v>
      </c>
      <c r="B1403" s="11"/>
      <c r="C1403" s="11"/>
      <c r="D1403" s="11"/>
      <c r="E1403" s="11"/>
      <c r="F1403" s="11"/>
      <c r="G1403" s="11"/>
      <c r="H1403" s="9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  <c r="AF1403" s="11"/>
      <c r="AG1403" s="11"/>
      <c r="AH1403" s="11"/>
      <c r="AI1403" s="11"/>
      <c r="AJ1403" s="11"/>
      <c r="AK1403" s="11"/>
      <c r="AL1403" s="11"/>
      <c r="AM1403" s="11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10"/>
      <c r="BE1403" s="10"/>
      <c r="BF1403" s="10"/>
    </row>
    <row r="1404" spans="1:68" s="29" customFormat="1" x14ac:dyDescent="0.25">
      <c r="A1404" s="6" t="s">
        <v>68</v>
      </c>
      <c r="B1404" s="38"/>
      <c r="C1404" s="38"/>
      <c r="D1404" s="38"/>
      <c r="E1404" s="38"/>
      <c r="F1404" s="38"/>
      <c r="G1404" s="38"/>
      <c r="H1404" s="38"/>
      <c r="I1404" s="38"/>
      <c r="J1404" s="38"/>
      <c r="K1404" s="38"/>
      <c r="L1404" s="38"/>
      <c r="M1404" s="38"/>
      <c r="N1404" s="38"/>
      <c r="O1404" s="38">
        <f>SUM(O1401:O1403)</f>
        <v>1</v>
      </c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68"/>
      <c r="BE1404" s="68"/>
      <c r="BF1404" s="68"/>
    </row>
    <row r="1405" spans="1:68" s="26" customFormat="1" x14ac:dyDescent="0.25">
      <c r="A1405" s="8" t="s">
        <v>339</v>
      </c>
      <c r="B1405" s="11"/>
      <c r="C1405" s="11"/>
      <c r="D1405" s="11"/>
      <c r="E1405" s="11"/>
      <c r="F1405" s="11"/>
      <c r="G1405" s="11"/>
      <c r="H1405" s="9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  <c r="AC1405" s="10"/>
      <c r="AD1405" s="10"/>
      <c r="AE1405" s="10"/>
      <c r="AF1405" s="11"/>
      <c r="AG1405" s="11"/>
      <c r="AH1405" s="11"/>
      <c r="AI1405" s="11"/>
      <c r="AJ1405" s="11"/>
      <c r="AK1405" s="11"/>
      <c r="AL1405" s="11"/>
      <c r="AM1405" s="11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10"/>
      <c r="BE1405" s="10"/>
      <c r="BF1405" s="10"/>
    </row>
    <row r="1406" spans="1:68" s="26" customFormat="1" x14ac:dyDescent="0.25">
      <c r="A1406" s="1" t="s">
        <v>67</v>
      </c>
      <c r="B1406" s="11"/>
      <c r="C1406" s="11"/>
      <c r="D1406" s="11"/>
      <c r="E1406" s="11"/>
      <c r="F1406" s="11"/>
      <c r="G1406" s="11"/>
      <c r="H1406" s="9"/>
      <c r="I1406" s="10"/>
      <c r="J1406" s="10">
        <v>1</v>
      </c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  <c r="AC1406" s="10"/>
      <c r="AD1406" s="10"/>
      <c r="AE1406" s="10"/>
      <c r="AF1406" s="11"/>
      <c r="AG1406" s="11"/>
      <c r="AH1406" s="11"/>
      <c r="AI1406" s="11"/>
      <c r="AJ1406" s="11"/>
      <c r="AK1406" s="11"/>
      <c r="AL1406" s="11"/>
      <c r="AM1406" s="11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10"/>
      <c r="BE1406" s="10"/>
      <c r="BF1406" s="10"/>
    </row>
    <row r="1407" spans="1:68" s="26" customFormat="1" x14ac:dyDescent="0.25">
      <c r="A1407" s="1" t="s">
        <v>64</v>
      </c>
      <c r="B1407" s="11"/>
      <c r="C1407" s="11"/>
      <c r="D1407" s="11"/>
      <c r="E1407" s="11"/>
      <c r="F1407" s="11"/>
      <c r="G1407" s="11"/>
      <c r="H1407" s="9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  <c r="AC1407" s="10"/>
      <c r="AD1407" s="10"/>
      <c r="AE1407" s="10"/>
      <c r="AF1407" s="11"/>
      <c r="AG1407" s="11"/>
      <c r="AH1407" s="11"/>
      <c r="AI1407" s="11"/>
      <c r="AJ1407" s="11"/>
      <c r="AK1407" s="11"/>
      <c r="AL1407" s="11"/>
      <c r="AM1407" s="11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10"/>
      <c r="BE1407" s="10"/>
      <c r="BF1407" s="10"/>
    </row>
    <row r="1408" spans="1:68" s="26" customFormat="1" x14ac:dyDescent="0.25">
      <c r="A1408" s="1" t="s">
        <v>60</v>
      </c>
      <c r="B1408" s="11"/>
      <c r="C1408" s="11"/>
      <c r="D1408" s="11"/>
      <c r="E1408" s="11"/>
      <c r="F1408" s="11"/>
      <c r="G1408" s="11"/>
      <c r="H1408" s="9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  <c r="AC1408" s="10"/>
      <c r="AD1408" s="10"/>
      <c r="AE1408" s="10"/>
      <c r="AF1408" s="11"/>
      <c r="AG1408" s="11"/>
      <c r="AH1408" s="11"/>
      <c r="AI1408" s="11"/>
      <c r="AJ1408" s="11"/>
      <c r="AK1408" s="11"/>
      <c r="AL1408" s="11"/>
      <c r="AM1408" s="11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10"/>
      <c r="BE1408" s="10"/>
      <c r="BF1408" s="10"/>
    </row>
    <row r="1409" spans="1:58" s="29" customFormat="1" x14ac:dyDescent="0.25">
      <c r="A1409" s="6" t="s">
        <v>68</v>
      </c>
      <c r="B1409" s="38"/>
      <c r="C1409" s="38"/>
      <c r="D1409" s="38"/>
      <c r="E1409" s="38"/>
      <c r="F1409" s="38"/>
      <c r="G1409" s="38"/>
      <c r="H1409" s="38"/>
      <c r="I1409" s="38"/>
      <c r="J1409" s="38">
        <f>SUM(J1406:J1408)</f>
        <v>1</v>
      </c>
      <c r="K1409" s="38"/>
      <c r="L1409" s="38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68"/>
      <c r="BE1409" s="68"/>
      <c r="BF1409" s="68"/>
    </row>
    <row r="1410" spans="1:58" s="26" customFormat="1" x14ac:dyDescent="0.25">
      <c r="A1410" s="8" t="s">
        <v>340</v>
      </c>
      <c r="B1410" s="11"/>
      <c r="C1410" s="11"/>
      <c r="D1410" s="11"/>
      <c r="E1410" s="11"/>
      <c r="F1410" s="11"/>
      <c r="G1410" s="11"/>
      <c r="H1410" s="9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  <c r="AC1410" s="10"/>
      <c r="AD1410" s="10"/>
      <c r="AE1410" s="10"/>
      <c r="AF1410" s="11"/>
      <c r="AG1410" s="11"/>
      <c r="AH1410" s="11"/>
      <c r="AI1410" s="11"/>
      <c r="AJ1410" s="11"/>
      <c r="AK1410" s="11"/>
      <c r="AL1410" s="11"/>
      <c r="AM1410" s="11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10"/>
      <c r="BE1410" s="10"/>
      <c r="BF1410" s="10"/>
    </row>
    <row r="1411" spans="1:58" s="26" customFormat="1" x14ac:dyDescent="0.25">
      <c r="A1411" s="1" t="s">
        <v>67</v>
      </c>
      <c r="B1411" s="11"/>
      <c r="C1411" s="11"/>
      <c r="D1411" s="11"/>
      <c r="E1411" s="11"/>
      <c r="F1411" s="11"/>
      <c r="G1411" s="11"/>
      <c r="H1411" s="9"/>
      <c r="I1411" s="10"/>
      <c r="J1411" s="10">
        <v>1</v>
      </c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  <c r="AC1411" s="10"/>
      <c r="AD1411" s="10"/>
      <c r="AE1411" s="10"/>
      <c r="AF1411" s="11"/>
      <c r="AG1411" s="11"/>
      <c r="AH1411" s="11"/>
      <c r="AI1411" s="11"/>
      <c r="AJ1411" s="11"/>
      <c r="AK1411" s="11"/>
      <c r="AL1411" s="11"/>
      <c r="AM1411" s="11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10"/>
      <c r="BE1411" s="10"/>
      <c r="BF1411" s="10"/>
    </row>
    <row r="1412" spans="1:58" s="26" customFormat="1" x14ac:dyDescent="0.25">
      <c r="A1412" s="1" t="s">
        <v>64</v>
      </c>
      <c r="B1412" s="11"/>
      <c r="C1412" s="11"/>
      <c r="D1412" s="11"/>
      <c r="E1412" s="11"/>
      <c r="F1412" s="11"/>
      <c r="G1412" s="11"/>
      <c r="H1412" s="9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/>
      <c r="AC1412" s="10"/>
      <c r="AD1412" s="10"/>
      <c r="AE1412" s="10"/>
      <c r="AF1412" s="11"/>
      <c r="AG1412" s="11"/>
      <c r="AH1412" s="11"/>
      <c r="AI1412" s="11"/>
      <c r="AJ1412" s="11"/>
      <c r="AK1412" s="11"/>
      <c r="AL1412" s="11"/>
      <c r="AM1412" s="11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10"/>
      <c r="BE1412" s="10"/>
      <c r="BF1412" s="10"/>
    </row>
    <row r="1413" spans="1:58" s="26" customFormat="1" x14ac:dyDescent="0.25">
      <c r="A1413" s="1" t="s">
        <v>60</v>
      </c>
      <c r="B1413" s="11"/>
      <c r="C1413" s="11"/>
      <c r="D1413" s="11"/>
      <c r="E1413" s="11"/>
      <c r="F1413" s="11"/>
      <c r="G1413" s="11"/>
      <c r="H1413" s="9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/>
      <c r="AC1413" s="10"/>
      <c r="AD1413" s="10"/>
      <c r="AE1413" s="10"/>
      <c r="AF1413" s="11"/>
      <c r="AG1413" s="11"/>
      <c r="AH1413" s="11"/>
      <c r="AI1413" s="11"/>
      <c r="AJ1413" s="11"/>
      <c r="AK1413" s="11"/>
      <c r="AL1413" s="11"/>
      <c r="AM1413" s="11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10"/>
      <c r="BE1413" s="10"/>
      <c r="BF1413" s="10"/>
    </row>
    <row r="1414" spans="1:58" s="29" customFormat="1" x14ac:dyDescent="0.25">
      <c r="A1414" s="6" t="s">
        <v>68</v>
      </c>
      <c r="B1414" s="38"/>
      <c r="C1414" s="38"/>
      <c r="D1414" s="38"/>
      <c r="E1414" s="38"/>
      <c r="F1414" s="38"/>
      <c r="G1414" s="38"/>
      <c r="H1414" s="38"/>
      <c r="I1414" s="38"/>
      <c r="J1414" s="38">
        <f>SUM(J1411:J1413)</f>
        <v>1</v>
      </c>
      <c r="K1414" s="38"/>
      <c r="L1414" s="38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68"/>
      <c r="BE1414" s="68"/>
      <c r="BF1414" s="68"/>
    </row>
    <row r="1415" spans="1:58" s="26" customFormat="1" x14ac:dyDescent="0.25">
      <c r="A1415" s="8" t="s">
        <v>341</v>
      </c>
      <c r="B1415" s="11"/>
      <c r="C1415" s="11"/>
      <c r="D1415" s="11"/>
      <c r="E1415" s="11"/>
      <c r="F1415" s="11"/>
      <c r="G1415" s="11"/>
      <c r="H1415" s="9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/>
      <c r="AC1415" s="10"/>
      <c r="AD1415" s="10"/>
      <c r="AE1415" s="10"/>
      <c r="AF1415" s="11"/>
      <c r="AG1415" s="11"/>
      <c r="AH1415" s="11"/>
      <c r="AI1415" s="11"/>
      <c r="AJ1415" s="11"/>
      <c r="AK1415" s="11"/>
      <c r="AL1415" s="11"/>
      <c r="AM1415" s="11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10"/>
      <c r="BE1415" s="10"/>
      <c r="BF1415" s="10"/>
    </row>
    <row r="1416" spans="1:58" s="26" customFormat="1" x14ac:dyDescent="0.25">
      <c r="A1416" s="1" t="s">
        <v>67</v>
      </c>
      <c r="B1416" s="11"/>
      <c r="C1416" s="11"/>
      <c r="D1416" s="11"/>
      <c r="E1416" s="11"/>
      <c r="F1416" s="11"/>
      <c r="G1416" s="11"/>
      <c r="H1416" s="9"/>
      <c r="I1416" s="10"/>
      <c r="J1416" s="10">
        <v>5</v>
      </c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/>
      <c r="AC1416" s="10"/>
      <c r="AD1416" s="10"/>
      <c r="AE1416" s="10"/>
      <c r="AF1416" s="11"/>
      <c r="AG1416" s="11"/>
      <c r="AH1416" s="11"/>
      <c r="AI1416" s="11"/>
      <c r="AJ1416" s="11"/>
      <c r="AK1416" s="11"/>
      <c r="AL1416" s="11"/>
      <c r="AM1416" s="11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10"/>
      <c r="BE1416" s="10"/>
      <c r="BF1416" s="10"/>
    </row>
    <row r="1417" spans="1:58" s="26" customFormat="1" x14ac:dyDescent="0.25">
      <c r="A1417" s="1" t="s">
        <v>64</v>
      </c>
      <c r="B1417" s="11"/>
      <c r="C1417" s="11"/>
      <c r="D1417" s="11"/>
      <c r="E1417" s="11"/>
      <c r="F1417" s="11"/>
      <c r="G1417" s="11"/>
      <c r="H1417" s="9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/>
      <c r="AC1417" s="10"/>
      <c r="AD1417" s="10"/>
      <c r="AE1417" s="10"/>
      <c r="AF1417" s="11"/>
      <c r="AG1417" s="11"/>
      <c r="AH1417" s="11"/>
      <c r="AI1417" s="11"/>
      <c r="AJ1417" s="11"/>
      <c r="AK1417" s="11"/>
      <c r="AL1417" s="11"/>
      <c r="AM1417" s="11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10"/>
      <c r="BE1417" s="10"/>
      <c r="BF1417" s="10"/>
    </row>
    <row r="1418" spans="1:58" s="26" customFormat="1" x14ac:dyDescent="0.25">
      <c r="A1418" s="1" t="s">
        <v>60</v>
      </c>
      <c r="B1418" s="11"/>
      <c r="C1418" s="11"/>
      <c r="D1418" s="11"/>
      <c r="E1418" s="11"/>
      <c r="F1418" s="11"/>
      <c r="G1418" s="11"/>
      <c r="H1418" s="9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/>
      <c r="AC1418" s="10"/>
      <c r="AD1418" s="10"/>
      <c r="AE1418" s="10"/>
      <c r="AF1418" s="11"/>
      <c r="AG1418" s="11"/>
      <c r="AH1418" s="11"/>
      <c r="AI1418" s="11"/>
      <c r="AJ1418" s="11"/>
      <c r="AK1418" s="11"/>
      <c r="AL1418" s="11"/>
      <c r="AM1418" s="11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10"/>
      <c r="BE1418" s="10"/>
      <c r="BF1418" s="10"/>
    </row>
    <row r="1419" spans="1:58" s="29" customFormat="1" x14ac:dyDescent="0.25">
      <c r="A1419" s="6" t="s">
        <v>68</v>
      </c>
      <c r="B1419" s="38"/>
      <c r="C1419" s="38"/>
      <c r="D1419" s="38"/>
      <c r="E1419" s="38"/>
      <c r="F1419" s="38"/>
      <c r="G1419" s="38"/>
      <c r="H1419" s="38"/>
      <c r="I1419" s="38"/>
      <c r="J1419" s="38">
        <f>SUM(J1416:J1418)</f>
        <v>5</v>
      </c>
      <c r="K1419" s="38"/>
      <c r="L1419" s="38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38"/>
      <c r="AS1419" s="38"/>
      <c r="AT1419" s="38"/>
      <c r="AU1419" s="38"/>
      <c r="AV1419" s="38"/>
      <c r="AW1419" s="38"/>
      <c r="AX1419" s="38"/>
      <c r="AY1419" s="38"/>
      <c r="AZ1419" s="38"/>
      <c r="BA1419" s="38"/>
      <c r="BB1419" s="38"/>
      <c r="BC1419" s="38"/>
      <c r="BD1419" s="68"/>
      <c r="BE1419" s="68"/>
      <c r="BF1419" s="68"/>
    </row>
    <row r="1420" spans="1:58" s="26" customFormat="1" x14ac:dyDescent="0.25">
      <c r="A1420" s="8" t="s">
        <v>342</v>
      </c>
      <c r="B1420" s="11"/>
      <c r="C1420" s="11"/>
      <c r="D1420" s="11"/>
      <c r="E1420" s="11"/>
      <c r="F1420" s="11"/>
      <c r="G1420" s="11"/>
      <c r="H1420" s="9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/>
      <c r="AC1420" s="10"/>
      <c r="AD1420" s="10"/>
      <c r="AE1420" s="10"/>
      <c r="AF1420" s="11"/>
      <c r="AG1420" s="11"/>
      <c r="AH1420" s="11"/>
      <c r="AI1420" s="11"/>
      <c r="AJ1420" s="11"/>
      <c r="AK1420" s="11"/>
      <c r="AL1420" s="11"/>
      <c r="AM1420" s="11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10"/>
      <c r="BE1420" s="10"/>
      <c r="BF1420" s="10"/>
    </row>
    <row r="1421" spans="1:58" s="26" customFormat="1" x14ac:dyDescent="0.25">
      <c r="A1421" s="1" t="s">
        <v>67</v>
      </c>
      <c r="B1421" s="11"/>
      <c r="C1421" s="11"/>
      <c r="D1421" s="11"/>
      <c r="E1421" s="11"/>
      <c r="F1421" s="11"/>
      <c r="G1421" s="11"/>
      <c r="H1421" s="9"/>
      <c r="I1421" s="10"/>
      <c r="J1421" s="10">
        <v>1</v>
      </c>
      <c r="K1421" s="10">
        <v>1</v>
      </c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/>
      <c r="AC1421" s="10"/>
      <c r="AD1421" s="10"/>
      <c r="AE1421" s="10"/>
      <c r="AF1421" s="11"/>
      <c r="AG1421" s="11"/>
      <c r="AH1421" s="11"/>
      <c r="AI1421" s="11"/>
      <c r="AJ1421" s="11"/>
      <c r="AK1421" s="11"/>
      <c r="AL1421" s="11"/>
      <c r="AM1421" s="11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10"/>
      <c r="BE1421" s="10"/>
      <c r="BF1421" s="10"/>
    </row>
    <row r="1422" spans="1:58" s="26" customFormat="1" x14ac:dyDescent="0.25">
      <c r="A1422" s="1" t="s">
        <v>64</v>
      </c>
      <c r="B1422" s="11"/>
      <c r="C1422" s="11"/>
      <c r="D1422" s="11"/>
      <c r="E1422" s="11"/>
      <c r="F1422" s="11"/>
      <c r="G1422" s="11"/>
      <c r="H1422" s="9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  <c r="AC1422" s="10"/>
      <c r="AD1422" s="10"/>
      <c r="AE1422" s="10"/>
      <c r="AF1422" s="11"/>
      <c r="AG1422" s="11"/>
      <c r="AH1422" s="11"/>
      <c r="AI1422" s="11"/>
      <c r="AJ1422" s="11"/>
      <c r="AK1422" s="11"/>
      <c r="AL1422" s="11"/>
      <c r="AM1422" s="11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10"/>
      <c r="BE1422" s="10"/>
      <c r="BF1422" s="10"/>
    </row>
    <row r="1423" spans="1:58" s="26" customFormat="1" x14ac:dyDescent="0.25">
      <c r="A1423" s="1" t="s">
        <v>60</v>
      </c>
      <c r="B1423" s="11"/>
      <c r="C1423" s="11"/>
      <c r="D1423" s="11"/>
      <c r="E1423" s="11"/>
      <c r="F1423" s="11"/>
      <c r="G1423" s="11"/>
      <c r="H1423" s="9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  <c r="AC1423" s="10"/>
      <c r="AD1423" s="10"/>
      <c r="AE1423" s="10"/>
      <c r="AF1423" s="11"/>
      <c r="AG1423" s="11"/>
      <c r="AH1423" s="11"/>
      <c r="AI1423" s="11"/>
      <c r="AJ1423" s="11"/>
      <c r="AK1423" s="11"/>
      <c r="AL1423" s="11"/>
      <c r="AM1423" s="11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10"/>
      <c r="BE1423" s="10"/>
      <c r="BF1423" s="10"/>
    </row>
    <row r="1424" spans="1:58" s="29" customFormat="1" x14ac:dyDescent="0.25">
      <c r="A1424" s="6" t="s">
        <v>68</v>
      </c>
      <c r="B1424" s="38"/>
      <c r="C1424" s="38"/>
      <c r="D1424" s="38"/>
      <c r="E1424" s="38"/>
      <c r="F1424" s="38"/>
      <c r="G1424" s="38"/>
      <c r="H1424" s="38"/>
      <c r="I1424" s="38"/>
      <c r="J1424" s="38">
        <f>SUM(J1421:J1423)</f>
        <v>1</v>
      </c>
      <c r="K1424" s="38">
        <f>SUM(K1421:K1423)</f>
        <v>1</v>
      </c>
      <c r="L1424" s="38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38"/>
      <c r="AS1424" s="38"/>
      <c r="AT1424" s="38"/>
      <c r="AU1424" s="38"/>
      <c r="AV1424" s="38"/>
      <c r="AW1424" s="38"/>
      <c r="AX1424" s="38"/>
      <c r="AY1424" s="38"/>
      <c r="AZ1424" s="38"/>
      <c r="BA1424" s="38"/>
      <c r="BB1424" s="38"/>
      <c r="BC1424" s="38"/>
      <c r="BD1424" s="68"/>
      <c r="BE1424" s="68"/>
      <c r="BF1424" s="68"/>
    </row>
    <row r="1425" spans="1:68" s="26" customFormat="1" x14ac:dyDescent="0.25">
      <c r="A1425" s="8" t="s">
        <v>343</v>
      </c>
      <c r="B1425" s="11"/>
      <c r="C1425" s="11"/>
      <c r="D1425" s="11"/>
      <c r="E1425" s="11"/>
      <c r="F1425" s="11"/>
      <c r="G1425" s="11"/>
      <c r="H1425" s="9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/>
      <c r="AC1425" s="10"/>
      <c r="AD1425" s="10"/>
      <c r="AE1425" s="10"/>
      <c r="AF1425" s="11"/>
      <c r="AG1425" s="11"/>
      <c r="AH1425" s="11"/>
      <c r="AI1425" s="11"/>
      <c r="AJ1425" s="11"/>
      <c r="AK1425" s="11"/>
      <c r="AL1425" s="11"/>
      <c r="AM1425" s="11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10"/>
      <c r="BE1425" s="10"/>
      <c r="BF1425" s="10"/>
    </row>
    <row r="1426" spans="1:68" s="26" customFormat="1" x14ac:dyDescent="0.25">
      <c r="A1426" s="1" t="s">
        <v>67</v>
      </c>
      <c r="B1426" s="11"/>
      <c r="C1426" s="11"/>
      <c r="D1426" s="11"/>
      <c r="E1426" s="11"/>
      <c r="F1426" s="11"/>
      <c r="G1426" s="11"/>
      <c r="H1426" s="9"/>
      <c r="I1426" s="10"/>
      <c r="J1426" s="10"/>
      <c r="K1426" s="10">
        <v>1</v>
      </c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/>
      <c r="AC1426" s="10"/>
      <c r="AD1426" s="10"/>
      <c r="AE1426" s="10"/>
      <c r="AF1426" s="11"/>
      <c r="AG1426" s="11"/>
      <c r="AH1426" s="11"/>
      <c r="AI1426" s="11"/>
      <c r="AJ1426" s="11"/>
      <c r="AK1426" s="11"/>
      <c r="AL1426" s="11"/>
      <c r="AM1426" s="11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10"/>
      <c r="BE1426" s="10"/>
      <c r="BF1426" s="10"/>
    </row>
    <row r="1427" spans="1:68" s="26" customFormat="1" x14ac:dyDescent="0.25">
      <c r="A1427" s="1" t="s">
        <v>64</v>
      </c>
      <c r="B1427" s="11"/>
      <c r="C1427" s="11"/>
      <c r="D1427" s="11"/>
      <c r="E1427" s="11"/>
      <c r="F1427" s="11"/>
      <c r="G1427" s="11"/>
      <c r="H1427" s="9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/>
      <c r="AC1427" s="10"/>
      <c r="AD1427" s="10"/>
      <c r="AE1427" s="10"/>
      <c r="AF1427" s="11"/>
      <c r="AG1427" s="11"/>
      <c r="AH1427" s="11"/>
      <c r="AI1427" s="11"/>
      <c r="AJ1427" s="11"/>
      <c r="AK1427" s="11"/>
      <c r="AL1427" s="11"/>
      <c r="AM1427" s="11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10"/>
      <c r="BE1427" s="10"/>
      <c r="BF1427" s="10"/>
    </row>
    <row r="1428" spans="1:68" s="26" customFormat="1" x14ac:dyDescent="0.25">
      <c r="A1428" s="1" t="s">
        <v>60</v>
      </c>
      <c r="B1428" s="11"/>
      <c r="C1428" s="11"/>
      <c r="D1428" s="11"/>
      <c r="E1428" s="11"/>
      <c r="F1428" s="11"/>
      <c r="G1428" s="11"/>
      <c r="H1428" s="9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/>
      <c r="AC1428" s="10"/>
      <c r="AD1428" s="10"/>
      <c r="AE1428" s="10"/>
      <c r="AF1428" s="11"/>
      <c r="AG1428" s="11"/>
      <c r="AH1428" s="11"/>
      <c r="AI1428" s="11"/>
      <c r="AJ1428" s="11"/>
      <c r="AK1428" s="11"/>
      <c r="AL1428" s="11"/>
      <c r="AM1428" s="11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10"/>
      <c r="BE1428" s="10"/>
      <c r="BF1428" s="10"/>
    </row>
    <row r="1429" spans="1:68" s="29" customFormat="1" x14ac:dyDescent="0.25">
      <c r="A1429" s="6" t="s">
        <v>68</v>
      </c>
      <c r="B1429" s="38"/>
      <c r="C1429" s="38"/>
      <c r="D1429" s="38"/>
      <c r="E1429" s="38"/>
      <c r="F1429" s="38"/>
      <c r="G1429" s="38"/>
      <c r="H1429" s="38"/>
      <c r="I1429" s="38"/>
      <c r="J1429" s="38"/>
      <c r="K1429" s="38">
        <f>SUM(K1426:K1428)</f>
        <v>1</v>
      </c>
      <c r="L1429" s="38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  <c r="AK1429" s="38"/>
      <c r="AL1429" s="38"/>
      <c r="AM1429" s="38"/>
      <c r="AN1429" s="38"/>
      <c r="AO1429" s="38"/>
      <c r="AP1429" s="38"/>
      <c r="AQ1429" s="38"/>
      <c r="AR1429" s="38"/>
      <c r="AS1429" s="38"/>
      <c r="AT1429" s="38"/>
      <c r="AU1429" s="38"/>
      <c r="AV1429" s="38"/>
      <c r="AW1429" s="38"/>
      <c r="AX1429" s="38"/>
      <c r="AY1429" s="38"/>
      <c r="AZ1429" s="38"/>
      <c r="BA1429" s="38"/>
      <c r="BB1429" s="38"/>
      <c r="BC1429" s="38"/>
      <c r="BD1429" s="68"/>
      <c r="BE1429" s="68"/>
      <c r="BF1429" s="68"/>
    </row>
    <row r="1430" spans="1:68" s="26" customFormat="1" x14ac:dyDescent="0.25">
      <c r="A1430" s="8" t="s">
        <v>344</v>
      </c>
      <c r="B1430" s="11"/>
      <c r="C1430" s="11"/>
      <c r="D1430" s="11"/>
      <c r="E1430" s="11"/>
      <c r="F1430" s="11"/>
      <c r="G1430" s="11"/>
      <c r="H1430" s="9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/>
      <c r="AC1430" s="10"/>
      <c r="AD1430" s="10"/>
      <c r="AE1430" s="10"/>
      <c r="AF1430" s="11"/>
      <c r="AG1430" s="11"/>
      <c r="AH1430" s="11"/>
      <c r="AI1430" s="11"/>
      <c r="AJ1430" s="11"/>
      <c r="AK1430" s="11"/>
      <c r="AL1430" s="11"/>
      <c r="AM1430" s="11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10"/>
      <c r="BE1430" s="10"/>
      <c r="BF1430" s="10"/>
    </row>
    <row r="1431" spans="1:68" s="26" customFormat="1" x14ac:dyDescent="0.25">
      <c r="A1431" s="1" t="s">
        <v>67</v>
      </c>
      <c r="B1431" s="11"/>
      <c r="C1431" s="11"/>
      <c r="D1431" s="11"/>
      <c r="E1431" s="11"/>
      <c r="F1431" s="11"/>
      <c r="G1431" s="11"/>
      <c r="H1431" s="9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>
        <v>1</v>
      </c>
      <c r="V1431" s="10">
        <v>1</v>
      </c>
      <c r="W1431" s="10">
        <v>1</v>
      </c>
      <c r="X1431" s="10"/>
      <c r="Y1431" s="10"/>
      <c r="Z1431" s="10"/>
      <c r="AA1431" s="10"/>
      <c r="AB1431" s="10"/>
      <c r="AC1431" s="10"/>
      <c r="AD1431" s="10"/>
      <c r="AE1431" s="10"/>
      <c r="AF1431" s="11"/>
      <c r="AG1431" s="11"/>
      <c r="AH1431" s="11"/>
      <c r="AI1431" s="11"/>
      <c r="AJ1431" s="11"/>
      <c r="AK1431" s="11"/>
      <c r="AL1431" s="11"/>
      <c r="AM1431" s="11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10"/>
      <c r="BE1431" s="10"/>
      <c r="BF1431" s="10"/>
    </row>
    <row r="1432" spans="1:68" s="26" customFormat="1" x14ac:dyDescent="0.25">
      <c r="A1432" s="1" t="s">
        <v>64</v>
      </c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/>
      <c r="AC1432" s="10"/>
      <c r="AD1432" s="10"/>
      <c r="AE1432" s="10"/>
      <c r="AF1432" s="10"/>
      <c r="AG1432" s="10"/>
      <c r="AH1432" s="10"/>
      <c r="AI1432" s="10"/>
      <c r="AJ1432" s="10"/>
      <c r="AK1432" s="10"/>
      <c r="AL1432" s="10"/>
      <c r="AM1432" s="10"/>
      <c r="AN1432" s="10"/>
      <c r="AO1432" s="10"/>
      <c r="AP1432" s="10"/>
      <c r="AQ1432" s="10"/>
      <c r="AR1432" s="10"/>
      <c r="AS1432" s="10"/>
      <c r="AT1432" s="10"/>
      <c r="AU1432" s="10"/>
      <c r="AV1432" s="10"/>
      <c r="AW1432" s="10"/>
      <c r="AX1432" s="10"/>
      <c r="AY1432" s="10"/>
      <c r="AZ1432" s="10"/>
      <c r="BA1432" s="10"/>
      <c r="BB1432" s="10"/>
      <c r="BC1432" s="10"/>
      <c r="BD1432" s="10"/>
      <c r="BE1432" s="10"/>
      <c r="BF1432" s="10"/>
    </row>
    <row r="1433" spans="1:68" s="26" customFormat="1" x14ac:dyDescent="0.25">
      <c r="A1433" s="1" t="s">
        <v>60</v>
      </c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/>
      <c r="AC1433" s="10"/>
      <c r="AD1433" s="10"/>
      <c r="AE1433" s="10"/>
      <c r="AF1433" s="10"/>
      <c r="AG1433" s="10"/>
      <c r="AH1433" s="10"/>
      <c r="AI1433" s="10"/>
      <c r="AJ1433" s="10"/>
      <c r="AK1433" s="10"/>
      <c r="AL1433" s="10"/>
      <c r="AM1433" s="10"/>
      <c r="AN1433" s="10"/>
      <c r="AO1433" s="10"/>
      <c r="AP1433" s="10"/>
      <c r="AQ1433" s="10"/>
      <c r="AR1433" s="10"/>
      <c r="AS1433" s="10"/>
      <c r="AT1433" s="10"/>
      <c r="AU1433" s="10"/>
      <c r="AV1433" s="10"/>
      <c r="AW1433" s="10"/>
      <c r="AX1433" s="10"/>
      <c r="AY1433" s="10"/>
      <c r="AZ1433" s="10"/>
      <c r="BA1433" s="10"/>
      <c r="BB1433" s="10"/>
      <c r="BC1433" s="10"/>
      <c r="BD1433" s="10"/>
      <c r="BE1433" s="10"/>
      <c r="BF1433" s="10"/>
    </row>
    <row r="1434" spans="1:68" s="29" customFormat="1" x14ac:dyDescent="0.25">
      <c r="A1434" s="6" t="s">
        <v>68</v>
      </c>
      <c r="B1434" s="38"/>
      <c r="C1434" s="38"/>
      <c r="D1434" s="38"/>
      <c r="E1434" s="38"/>
      <c r="F1434" s="38"/>
      <c r="G1434" s="38"/>
      <c r="H1434" s="38"/>
      <c r="I1434" s="38"/>
      <c r="J1434" s="38"/>
      <c r="K1434" s="38"/>
      <c r="L1434" s="38"/>
      <c r="M1434" s="38"/>
      <c r="N1434" s="38"/>
      <c r="O1434" s="38"/>
      <c r="P1434" s="38"/>
      <c r="Q1434" s="38"/>
      <c r="R1434" s="38"/>
      <c r="S1434" s="38"/>
      <c r="T1434" s="38"/>
      <c r="U1434" s="38">
        <f>SUM(U1431:U1433)</f>
        <v>1</v>
      </c>
      <c r="V1434" s="38">
        <f>SUM(V1431:V1433)</f>
        <v>1</v>
      </c>
      <c r="W1434" s="38">
        <f>SUM(W1431:W1433)</f>
        <v>1</v>
      </c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  <c r="AK1434" s="38"/>
      <c r="AL1434" s="38"/>
      <c r="AM1434" s="38"/>
      <c r="AN1434" s="38"/>
      <c r="AO1434" s="38"/>
      <c r="AP1434" s="38"/>
      <c r="AQ1434" s="38"/>
      <c r="AR1434" s="38"/>
      <c r="AS1434" s="38"/>
      <c r="AT1434" s="38"/>
      <c r="AU1434" s="38"/>
      <c r="AV1434" s="38"/>
      <c r="AW1434" s="38"/>
      <c r="AX1434" s="38"/>
      <c r="AY1434" s="38"/>
      <c r="AZ1434" s="38"/>
      <c r="BA1434" s="38"/>
      <c r="BB1434" s="38"/>
      <c r="BC1434" s="38"/>
      <c r="BD1434" s="68"/>
      <c r="BE1434" s="68"/>
      <c r="BF1434" s="68"/>
    </row>
    <row r="1435" spans="1:68" s="19" customFormat="1" x14ac:dyDescent="0.25">
      <c r="A1435" s="30" t="s">
        <v>419</v>
      </c>
      <c r="B1435" s="1"/>
      <c r="C1435" s="1"/>
      <c r="D1435" s="35"/>
      <c r="E1435" s="1"/>
      <c r="F1435" s="1"/>
      <c r="G1435" s="1"/>
      <c r="H1435" s="1"/>
      <c r="I1435" s="1"/>
      <c r="J1435" s="35"/>
      <c r="K1435" s="1"/>
      <c r="L1435" s="1"/>
      <c r="M1435" s="1"/>
      <c r="N1435" s="1"/>
      <c r="O1435" s="1"/>
      <c r="P1435" s="35"/>
      <c r="Q1435" s="1"/>
      <c r="R1435" s="1"/>
      <c r="S1435" s="35"/>
      <c r="T1435" s="1"/>
      <c r="U1435" s="1"/>
      <c r="V1435" s="1"/>
      <c r="W1435" s="35"/>
      <c r="X1435" s="1"/>
      <c r="Y1435" s="1"/>
      <c r="Z1435" s="1"/>
      <c r="AA1435" s="1"/>
      <c r="AB1435" s="1"/>
      <c r="AC1435" s="1"/>
      <c r="AD1435" s="1"/>
      <c r="AE1435" s="1"/>
      <c r="AF1435" s="2"/>
      <c r="AG1435" s="2"/>
      <c r="AH1435" s="2"/>
      <c r="AI1435" s="2"/>
      <c r="AJ1435" s="2"/>
      <c r="AK1435" s="2"/>
      <c r="AL1435" s="2"/>
      <c r="AM1435" s="2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  <c r="AY1435" s="3"/>
      <c r="AZ1435" s="3"/>
      <c r="BA1435" s="3"/>
      <c r="BB1435" s="3"/>
      <c r="BC1435" s="2"/>
      <c r="BD1435" s="18"/>
      <c r="BE1435" s="18"/>
      <c r="BF1435" s="18"/>
      <c r="BG1435" s="18"/>
      <c r="BH1435" s="18"/>
      <c r="BI1435" s="18"/>
      <c r="BJ1435" s="18"/>
      <c r="BK1435" s="18"/>
      <c r="BL1435" s="18"/>
      <c r="BM1435" s="18"/>
      <c r="BN1435" s="18"/>
    </row>
    <row r="1436" spans="1:68" s="19" customFormat="1" x14ac:dyDescent="0.25">
      <c r="A1436" s="24" t="s">
        <v>67</v>
      </c>
      <c r="B1436" s="36">
        <f>+B1441+B1446+B1451+B1456+B1461+B1466+B1471+B1476+B1481+B1486+B1491+B1496+B1501+B1506+B1511+B1516+B1521+B1526+B1531+B1536+B1541+B1546+B1551+B1556+B1561+B1566+B1571+B1576+B1581+B1586+B1591+B1596+B1601+B1606+B1611+B1616+B1621+B1626+B1631+B1636+B1641+B1646+B1651+B1656+B1661+B1666+B1671+B1676+B1681+B1686+B1691+B1696+B1701+B1706+B1711+B1716+B1721+B1726</f>
        <v>2850</v>
      </c>
      <c r="C1436" s="36">
        <f t="shared" ref="C1436:BJ1438" si="222">+C1441+C1446+C1451+C1456+C1461+C1466+C1471+C1476+C1481+C1486+C1491+C1496+C1501+C1506+C1511+C1516+C1521+C1526+C1531+C1536+C1541+C1546+C1551+C1556+C1561+C1566+C1571+C1576+C1581+C1586+C1591+C1596+C1601+C1606+C1611+C1616+C1621+C1626+C1631+C1636+C1641+C1646+C1651+C1656+C1661+C1666+C1671+C1676+C1681+C1686+C1691+C1696+C1701+C1706+C1711+C1716+C1721+C1726</f>
        <v>4136</v>
      </c>
      <c r="D1436" s="36">
        <f t="shared" si="222"/>
        <v>5127</v>
      </c>
      <c r="E1436" s="36">
        <f t="shared" si="222"/>
        <v>5805</v>
      </c>
      <c r="F1436" s="36">
        <f t="shared" si="222"/>
        <v>5772</v>
      </c>
      <c r="G1436" s="36">
        <f t="shared" si="222"/>
        <v>5816</v>
      </c>
      <c r="H1436" s="36">
        <f t="shared" si="222"/>
        <v>5923</v>
      </c>
      <c r="I1436" s="36">
        <f t="shared" si="222"/>
        <v>5695</v>
      </c>
      <c r="J1436" s="36">
        <f t="shared" si="222"/>
        <v>4726</v>
      </c>
      <c r="K1436" s="36">
        <f t="shared" si="222"/>
        <v>4268</v>
      </c>
      <c r="L1436" s="36">
        <f t="shared" si="222"/>
        <v>3914</v>
      </c>
      <c r="M1436" s="36">
        <f t="shared" si="222"/>
        <v>3413</v>
      </c>
      <c r="N1436" s="36">
        <f t="shared" si="222"/>
        <v>3429</v>
      </c>
      <c r="O1436" s="36">
        <f t="shared" si="222"/>
        <v>3158</v>
      </c>
      <c r="P1436" s="36">
        <f t="shared" si="222"/>
        <v>2873</v>
      </c>
      <c r="Q1436" s="36">
        <f t="shared" si="222"/>
        <v>2782</v>
      </c>
      <c r="R1436" s="36">
        <f t="shared" si="222"/>
        <v>2646</v>
      </c>
      <c r="S1436" s="36">
        <f t="shared" si="222"/>
        <v>2599</v>
      </c>
      <c r="T1436" s="36">
        <f t="shared" si="222"/>
        <v>2584</v>
      </c>
      <c r="U1436" s="36">
        <f t="shared" si="222"/>
        <v>2744</v>
      </c>
      <c r="V1436" s="36">
        <f t="shared" si="222"/>
        <v>2627</v>
      </c>
      <c r="W1436" s="36">
        <f t="shared" si="222"/>
        <v>2623</v>
      </c>
      <c r="X1436" s="36">
        <f t="shared" si="222"/>
        <v>2454</v>
      </c>
      <c r="Y1436" s="36">
        <f t="shared" si="222"/>
        <v>2271</v>
      </c>
      <c r="Z1436" s="36">
        <f t="shared" si="222"/>
        <v>2352</v>
      </c>
      <c r="AA1436" s="36">
        <f t="shared" si="222"/>
        <v>1861</v>
      </c>
      <c r="AB1436" s="36">
        <f t="shared" si="222"/>
        <v>1800</v>
      </c>
      <c r="AC1436" s="36">
        <f t="shared" si="222"/>
        <v>1771</v>
      </c>
      <c r="AD1436" s="36">
        <f t="shared" si="222"/>
        <v>1741</v>
      </c>
      <c r="AE1436" s="36">
        <f t="shared" si="222"/>
        <v>1706</v>
      </c>
      <c r="AF1436" s="36">
        <f t="shared" si="222"/>
        <v>1680</v>
      </c>
      <c r="AG1436" s="36">
        <f t="shared" si="222"/>
        <v>1646</v>
      </c>
      <c r="AH1436" s="36">
        <f t="shared" si="222"/>
        <v>1633</v>
      </c>
      <c r="AI1436" s="36">
        <f t="shared" si="222"/>
        <v>1626</v>
      </c>
      <c r="AJ1436" s="36">
        <f t="shared" si="222"/>
        <v>1624</v>
      </c>
      <c r="AK1436" s="36">
        <f t="shared" si="222"/>
        <v>1615</v>
      </c>
      <c r="AL1436" s="36">
        <f t="shared" si="222"/>
        <v>1645</v>
      </c>
      <c r="AM1436" s="36">
        <f t="shared" si="222"/>
        <v>1597</v>
      </c>
      <c r="AN1436" s="36">
        <f t="shared" si="222"/>
        <v>1555</v>
      </c>
      <c r="AO1436" s="36">
        <f t="shared" si="222"/>
        <v>1568</v>
      </c>
      <c r="AP1436" s="36">
        <f t="shared" si="222"/>
        <v>1562</v>
      </c>
      <c r="AQ1436" s="36">
        <f t="shared" si="222"/>
        <v>1441</v>
      </c>
      <c r="AR1436" s="36">
        <f t="shared" si="222"/>
        <v>1293</v>
      </c>
      <c r="AS1436" s="36">
        <f t="shared" si="222"/>
        <v>1229</v>
      </c>
      <c r="AT1436" s="36">
        <f t="shared" si="222"/>
        <v>1207</v>
      </c>
      <c r="AU1436" s="36">
        <f t="shared" si="222"/>
        <v>1200</v>
      </c>
      <c r="AV1436" s="36">
        <f t="shared" si="222"/>
        <v>1159</v>
      </c>
      <c r="AW1436" s="36">
        <f t="shared" si="222"/>
        <v>1209</v>
      </c>
      <c r="AX1436" s="36">
        <f t="shared" si="222"/>
        <v>1273</v>
      </c>
      <c r="AY1436" s="36">
        <f t="shared" si="222"/>
        <v>1272</v>
      </c>
      <c r="AZ1436" s="36">
        <f t="shared" si="222"/>
        <v>1285</v>
      </c>
      <c r="BA1436" s="36">
        <f t="shared" si="222"/>
        <v>1285</v>
      </c>
      <c r="BB1436" s="36">
        <f t="shared" si="222"/>
        <v>1339</v>
      </c>
      <c r="BC1436" s="36">
        <f t="shared" si="222"/>
        <v>1340</v>
      </c>
      <c r="BD1436" s="36">
        <f t="shared" si="222"/>
        <v>1269</v>
      </c>
      <c r="BE1436" s="36">
        <f t="shared" si="222"/>
        <v>1260</v>
      </c>
      <c r="BF1436" s="36">
        <f t="shared" si="222"/>
        <v>1277</v>
      </c>
      <c r="BG1436" s="36">
        <f t="shared" si="222"/>
        <v>1104</v>
      </c>
      <c r="BH1436" s="36">
        <f t="shared" si="222"/>
        <v>1067</v>
      </c>
      <c r="BI1436" s="36">
        <f t="shared" si="222"/>
        <v>1108</v>
      </c>
      <c r="BJ1436" s="4">
        <v>1000</v>
      </c>
      <c r="BK1436" s="4">
        <v>1190</v>
      </c>
      <c r="BL1436" s="4">
        <v>1213</v>
      </c>
      <c r="BM1436" s="4">
        <v>1189</v>
      </c>
      <c r="BN1436" s="4">
        <v>1195</v>
      </c>
      <c r="BO1436" s="4">
        <v>1187</v>
      </c>
      <c r="BP1436" s="4">
        <v>1194</v>
      </c>
    </row>
    <row r="1437" spans="1:68" s="26" customFormat="1" x14ac:dyDescent="0.25">
      <c r="A1437" s="24" t="s">
        <v>64</v>
      </c>
      <c r="B1437" s="36">
        <f t="shared" ref="B1437:Q1438" si="223">+B1442+B1447+B1452+B1457+B1462+B1467+B1472+B1477+B1482+B1487+B1492+B1497+B1502+B1507+B1512+B1517+B1522+B1527+B1532+B1537+B1542+B1547+B1552+B1557+B1562+B1567+B1572+B1577+B1582+B1587+B1592+B1597+B1602+B1607+B1612+B1617+B1622+B1627+B1632+B1637+B1642+B1647+B1652+B1657+B1662+B1667+B1672+B1677+B1682+B1687+B1692+B1697+B1702+B1707+B1712+B1717+B1722+B1727</f>
        <v>809</v>
      </c>
      <c r="C1437" s="36">
        <f t="shared" si="223"/>
        <v>139</v>
      </c>
      <c r="D1437" s="36">
        <f t="shared" si="223"/>
        <v>5</v>
      </c>
      <c r="E1437" s="36">
        <f t="shared" si="223"/>
        <v>145</v>
      </c>
      <c r="F1437" s="36">
        <f t="shared" si="223"/>
        <v>183</v>
      </c>
      <c r="G1437" s="36">
        <f t="shared" si="223"/>
        <v>189</v>
      </c>
      <c r="H1437" s="36">
        <f t="shared" si="223"/>
        <v>203</v>
      </c>
      <c r="I1437" s="36">
        <f t="shared" si="223"/>
        <v>135</v>
      </c>
      <c r="J1437" s="36">
        <f t="shared" si="223"/>
        <v>45</v>
      </c>
      <c r="K1437" s="36">
        <f t="shared" si="223"/>
        <v>37</v>
      </c>
      <c r="L1437" s="36">
        <f t="shared" si="223"/>
        <v>32</v>
      </c>
      <c r="M1437" s="36">
        <f t="shared" si="223"/>
        <v>32</v>
      </c>
      <c r="N1437" s="36">
        <f t="shared" si="223"/>
        <v>30</v>
      </c>
      <c r="O1437" s="36">
        <f t="shared" si="223"/>
        <v>26</v>
      </c>
      <c r="P1437" s="36">
        <f t="shared" si="223"/>
        <v>32</v>
      </c>
      <c r="Q1437" s="36">
        <f t="shared" si="223"/>
        <v>17</v>
      </c>
      <c r="R1437" s="36">
        <f t="shared" si="222"/>
        <v>14</v>
      </c>
      <c r="S1437" s="36">
        <f t="shared" si="222"/>
        <v>0</v>
      </c>
      <c r="T1437" s="36">
        <f t="shared" si="222"/>
        <v>0</v>
      </c>
      <c r="U1437" s="36">
        <f t="shared" si="222"/>
        <v>1</v>
      </c>
      <c r="V1437" s="36">
        <f t="shared" si="222"/>
        <v>0</v>
      </c>
      <c r="W1437" s="36">
        <f t="shared" si="222"/>
        <v>0</v>
      </c>
      <c r="X1437" s="36">
        <f t="shared" si="222"/>
        <v>0</v>
      </c>
      <c r="Y1437" s="36">
        <f t="shared" si="222"/>
        <v>4</v>
      </c>
      <c r="Z1437" s="36">
        <f t="shared" si="222"/>
        <v>4</v>
      </c>
      <c r="AA1437" s="36">
        <f t="shared" si="222"/>
        <v>4</v>
      </c>
      <c r="AB1437" s="36">
        <f t="shared" si="222"/>
        <v>4</v>
      </c>
      <c r="AC1437" s="36">
        <f t="shared" si="222"/>
        <v>4</v>
      </c>
      <c r="AD1437" s="36">
        <f t="shared" si="222"/>
        <v>4</v>
      </c>
      <c r="AE1437" s="36">
        <f t="shared" si="222"/>
        <v>4</v>
      </c>
      <c r="AF1437" s="36">
        <f t="shared" si="222"/>
        <v>2</v>
      </c>
      <c r="AG1437" s="36">
        <f t="shared" si="222"/>
        <v>0</v>
      </c>
      <c r="AH1437" s="36">
        <f t="shared" si="222"/>
        <v>0</v>
      </c>
      <c r="AI1437" s="36">
        <f t="shared" si="222"/>
        <v>0</v>
      </c>
      <c r="AJ1437" s="36">
        <f t="shared" si="222"/>
        <v>0</v>
      </c>
      <c r="AK1437" s="36">
        <f t="shared" si="222"/>
        <v>0</v>
      </c>
      <c r="AL1437" s="36">
        <f t="shared" si="222"/>
        <v>0</v>
      </c>
      <c r="AM1437" s="36">
        <f t="shared" si="222"/>
        <v>0</v>
      </c>
      <c r="AN1437" s="36">
        <f t="shared" si="222"/>
        <v>0</v>
      </c>
      <c r="AO1437" s="36">
        <f t="shared" si="222"/>
        <v>0</v>
      </c>
      <c r="AP1437" s="36">
        <f t="shared" si="222"/>
        <v>0</v>
      </c>
      <c r="AQ1437" s="36">
        <f t="shared" si="222"/>
        <v>0</v>
      </c>
      <c r="AR1437" s="36">
        <f t="shared" si="222"/>
        <v>0</v>
      </c>
      <c r="AS1437" s="36">
        <f t="shared" si="222"/>
        <v>0</v>
      </c>
      <c r="AT1437" s="36">
        <f t="shared" si="222"/>
        <v>0</v>
      </c>
      <c r="AU1437" s="36">
        <f t="shared" si="222"/>
        <v>0</v>
      </c>
      <c r="AV1437" s="36">
        <f t="shared" si="222"/>
        <v>0</v>
      </c>
      <c r="AW1437" s="36">
        <f t="shared" si="222"/>
        <v>0</v>
      </c>
      <c r="AX1437" s="36">
        <f t="shared" si="222"/>
        <v>0</v>
      </c>
      <c r="AY1437" s="36">
        <f t="shared" si="222"/>
        <v>0</v>
      </c>
      <c r="AZ1437" s="36">
        <f t="shared" si="222"/>
        <v>0</v>
      </c>
      <c r="BA1437" s="36">
        <f t="shared" si="222"/>
        <v>0</v>
      </c>
      <c r="BB1437" s="36">
        <f t="shared" si="222"/>
        <v>0</v>
      </c>
      <c r="BC1437" s="36">
        <f t="shared" si="222"/>
        <v>0</v>
      </c>
      <c r="BD1437" s="36">
        <f t="shared" si="222"/>
        <v>0</v>
      </c>
      <c r="BE1437" s="36">
        <f t="shared" si="222"/>
        <v>0</v>
      </c>
      <c r="BF1437" s="36">
        <f t="shared" si="222"/>
        <v>0</v>
      </c>
      <c r="BG1437" s="36">
        <f t="shared" si="222"/>
        <v>0</v>
      </c>
      <c r="BH1437" s="36">
        <f t="shared" si="222"/>
        <v>0</v>
      </c>
      <c r="BI1437" s="36">
        <f t="shared" si="222"/>
        <v>0</v>
      </c>
      <c r="BJ1437" s="36">
        <f t="shared" si="222"/>
        <v>0</v>
      </c>
      <c r="BK1437" s="35">
        <f>-BK14320</f>
        <v>0</v>
      </c>
      <c r="BL1437" s="35">
        <v>0</v>
      </c>
      <c r="BM1437" s="4">
        <v>0</v>
      </c>
      <c r="BN1437" s="35">
        <v>0</v>
      </c>
      <c r="BO1437" s="35">
        <v>0</v>
      </c>
      <c r="BP1437" s="35">
        <v>0</v>
      </c>
    </row>
    <row r="1438" spans="1:68" s="26" customFormat="1" x14ac:dyDescent="0.25">
      <c r="A1438" s="24" t="s">
        <v>60</v>
      </c>
      <c r="B1438" s="36">
        <f t="shared" si="223"/>
        <v>458</v>
      </c>
      <c r="C1438" s="36">
        <f t="shared" si="222"/>
        <v>96</v>
      </c>
      <c r="D1438" s="36">
        <f t="shared" si="222"/>
        <v>301</v>
      </c>
      <c r="E1438" s="36">
        <f t="shared" si="222"/>
        <v>506</v>
      </c>
      <c r="F1438" s="36">
        <f t="shared" si="222"/>
        <v>517</v>
      </c>
      <c r="G1438" s="36">
        <f t="shared" si="222"/>
        <v>427</v>
      </c>
      <c r="H1438" s="36">
        <f t="shared" si="222"/>
        <v>331</v>
      </c>
      <c r="I1438" s="36">
        <f t="shared" si="222"/>
        <v>311</v>
      </c>
      <c r="J1438" s="36">
        <f t="shared" si="222"/>
        <v>247</v>
      </c>
      <c r="K1438" s="36">
        <f t="shared" si="222"/>
        <v>230</v>
      </c>
      <c r="L1438" s="36">
        <f t="shared" si="222"/>
        <v>218</v>
      </c>
      <c r="M1438" s="36">
        <f t="shared" si="222"/>
        <v>197</v>
      </c>
      <c r="N1438" s="36">
        <f t="shared" si="222"/>
        <v>141</v>
      </c>
      <c r="O1438" s="36">
        <f t="shared" si="222"/>
        <v>160</v>
      </c>
      <c r="P1438" s="36">
        <f t="shared" si="222"/>
        <v>169</v>
      </c>
      <c r="Q1438" s="36">
        <f t="shared" si="222"/>
        <v>149</v>
      </c>
      <c r="R1438" s="36">
        <f t="shared" si="222"/>
        <v>142</v>
      </c>
      <c r="S1438" s="36">
        <f t="shared" si="222"/>
        <v>146</v>
      </c>
      <c r="T1438" s="36">
        <f t="shared" si="222"/>
        <v>126</v>
      </c>
      <c r="U1438" s="36">
        <f t="shared" si="222"/>
        <v>140</v>
      </c>
      <c r="V1438" s="36">
        <f t="shared" si="222"/>
        <v>141</v>
      </c>
      <c r="W1438" s="36">
        <f t="shared" si="222"/>
        <v>131</v>
      </c>
      <c r="X1438" s="36">
        <f t="shared" si="222"/>
        <v>125</v>
      </c>
      <c r="Y1438" s="36">
        <f t="shared" si="222"/>
        <v>109</v>
      </c>
      <c r="Z1438" s="36">
        <f t="shared" si="222"/>
        <v>81</v>
      </c>
      <c r="AA1438" s="36">
        <f t="shared" si="222"/>
        <v>72</v>
      </c>
      <c r="AB1438" s="36">
        <f t="shared" si="222"/>
        <v>60</v>
      </c>
      <c r="AC1438" s="36">
        <f t="shared" si="222"/>
        <v>49</v>
      </c>
      <c r="AD1438" s="36">
        <f t="shared" si="222"/>
        <v>48</v>
      </c>
      <c r="AE1438" s="36">
        <f t="shared" si="222"/>
        <v>54</v>
      </c>
      <c r="AF1438" s="36">
        <f t="shared" si="222"/>
        <v>54</v>
      </c>
      <c r="AG1438" s="36">
        <f t="shared" si="222"/>
        <v>49</v>
      </c>
      <c r="AH1438" s="36">
        <f t="shared" si="222"/>
        <v>48</v>
      </c>
      <c r="AI1438" s="36">
        <f t="shared" si="222"/>
        <v>47</v>
      </c>
      <c r="AJ1438" s="36">
        <f t="shared" si="222"/>
        <v>44</v>
      </c>
      <c r="AK1438" s="36">
        <f t="shared" si="222"/>
        <v>44</v>
      </c>
      <c r="AL1438" s="36">
        <f t="shared" si="222"/>
        <v>44</v>
      </c>
      <c r="AM1438" s="36">
        <f t="shared" si="222"/>
        <v>25</v>
      </c>
      <c r="AN1438" s="36">
        <f t="shared" si="222"/>
        <v>5</v>
      </c>
      <c r="AO1438" s="36">
        <f t="shared" si="222"/>
        <v>5</v>
      </c>
      <c r="AP1438" s="36">
        <f t="shared" si="222"/>
        <v>4</v>
      </c>
      <c r="AQ1438" s="36">
        <f t="shared" si="222"/>
        <v>4</v>
      </c>
      <c r="AR1438" s="36">
        <f t="shared" si="222"/>
        <v>4</v>
      </c>
      <c r="AS1438" s="36">
        <f t="shared" si="222"/>
        <v>3</v>
      </c>
      <c r="AT1438" s="36">
        <f t="shared" si="222"/>
        <v>2</v>
      </c>
      <c r="AU1438" s="36">
        <f t="shared" si="222"/>
        <v>2</v>
      </c>
      <c r="AV1438" s="36">
        <f t="shared" si="222"/>
        <v>2</v>
      </c>
      <c r="AW1438" s="36">
        <f t="shared" si="222"/>
        <v>0</v>
      </c>
      <c r="AX1438" s="36">
        <f t="shared" si="222"/>
        <v>0</v>
      </c>
      <c r="AY1438" s="36">
        <f t="shared" si="222"/>
        <v>0</v>
      </c>
      <c r="AZ1438" s="36">
        <f t="shared" si="222"/>
        <v>0</v>
      </c>
      <c r="BA1438" s="36">
        <f t="shared" si="222"/>
        <v>0</v>
      </c>
      <c r="BB1438" s="36">
        <f t="shared" si="222"/>
        <v>0</v>
      </c>
      <c r="BC1438" s="36">
        <f t="shared" si="222"/>
        <v>0</v>
      </c>
      <c r="BD1438" s="36">
        <f t="shared" si="222"/>
        <v>0</v>
      </c>
      <c r="BE1438" s="36">
        <f t="shared" si="222"/>
        <v>0</v>
      </c>
      <c r="BF1438" s="36">
        <f t="shared" si="222"/>
        <v>0</v>
      </c>
      <c r="BG1438" s="36">
        <f t="shared" si="222"/>
        <v>0</v>
      </c>
      <c r="BH1438" s="36">
        <f t="shared" si="222"/>
        <v>0</v>
      </c>
      <c r="BI1438" s="36">
        <f t="shared" si="222"/>
        <v>0</v>
      </c>
      <c r="BJ1438" s="35">
        <v>0</v>
      </c>
      <c r="BK1438" s="35">
        <v>0</v>
      </c>
      <c r="BL1438" s="35">
        <v>0</v>
      </c>
      <c r="BM1438" s="4">
        <v>0</v>
      </c>
      <c r="BN1438" s="35">
        <v>0</v>
      </c>
      <c r="BO1438" s="35">
        <v>0</v>
      </c>
      <c r="BP1438" s="35">
        <v>0</v>
      </c>
    </row>
    <row r="1439" spans="1:68" s="26" customFormat="1" x14ac:dyDescent="0.25">
      <c r="A1439" s="25" t="s">
        <v>68</v>
      </c>
      <c r="B1439" s="36">
        <f>SUM(B1436:B1438)</f>
        <v>4117</v>
      </c>
      <c r="C1439" s="36">
        <f t="shared" ref="C1439:BI1439" si="224">SUM(C1436:C1438)</f>
        <v>4371</v>
      </c>
      <c r="D1439" s="36">
        <f t="shared" si="224"/>
        <v>5433</v>
      </c>
      <c r="E1439" s="36">
        <f t="shared" si="224"/>
        <v>6456</v>
      </c>
      <c r="F1439" s="36">
        <f t="shared" si="224"/>
        <v>6472</v>
      </c>
      <c r="G1439" s="36">
        <f t="shared" si="224"/>
        <v>6432</v>
      </c>
      <c r="H1439" s="36">
        <f t="shared" si="224"/>
        <v>6457</v>
      </c>
      <c r="I1439" s="36">
        <f t="shared" si="224"/>
        <v>6141</v>
      </c>
      <c r="J1439" s="36">
        <f t="shared" si="224"/>
        <v>5018</v>
      </c>
      <c r="K1439" s="36">
        <f t="shared" si="224"/>
        <v>4535</v>
      </c>
      <c r="L1439" s="36">
        <f t="shared" si="224"/>
        <v>4164</v>
      </c>
      <c r="M1439" s="36">
        <f t="shared" si="224"/>
        <v>3642</v>
      </c>
      <c r="N1439" s="36">
        <f t="shared" si="224"/>
        <v>3600</v>
      </c>
      <c r="O1439" s="36">
        <f t="shared" si="224"/>
        <v>3344</v>
      </c>
      <c r="P1439" s="36">
        <f t="shared" si="224"/>
        <v>3074</v>
      </c>
      <c r="Q1439" s="36">
        <f t="shared" si="224"/>
        <v>2948</v>
      </c>
      <c r="R1439" s="36">
        <f t="shared" si="224"/>
        <v>2802</v>
      </c>
      <c r="S1439" s="36">
        <f t="shared" si="224"/>
        <v>2745</v>
      </c>
      <c r="T1439" s="36">
        <f t="shared" si="224"/>
        <v>2710</v>
      </c>
      <c r="U1439" s="36">
        <f t="shared" si="224"/>
        <v>2885</v>
      </c>
      <c r="V1439" s="36">
        <f t="shared" si="224"/>
        <v>2768</v>
      </c>
      <c r="W1439" s="36">
        <f t="shared" si="224"/>
        <v>2754</v>
      </c>
      <c r="X1439" s="36">
        <f t="shared" si="224"/>
        <v>2579</v>
      </c>
      <c r="Y1439" s="36">
        <f t="shared" si="224"/>
        <v>2384</v>
      </c>
      <c r="Z1439" s="36">
        <f t="shared" si="224"/>
        <v>2437</v>
      </c>
      <c r="AA1439" s="36">
        <f t="shared" si="224"/>
        <v>1937</v>
      </c>
      <c r="AB1439" s="36">
        <f t="shared" si="224"/>
        <v>1864</v>
      </c>
      <c r="AC1439" s="36">
        <f t="shared" si="224"/>
        <v>1824</v>
      </c>
      <c r="AD1439" s="36">
        <f t="shared" si="224"/>
        <v>1793</v>
      </c>
      <c r="AE1439" s="36">
        <f t="shared" si="224"/>
        <v>1764</v>
      </c>
      <c r="AF1439" s="36">
        <f t="shared" si="224"/>
        <v>1736</v>
      </c>
      <c r="AG1439" s="36">
        <f t="shared" si="224"/>
        <v>1695</v>
      </c>
      <c r="AH1439" s="36">
        <f t="shared" si="224"/>
        <v>1681</v>
      </c>
      <c r="AI1439" s="36">
        <f t="shared" si="224"/>
        <v>1673</v>
      </c>
      <c r="AJ1439" s="36">
        <f t="shared" si="224"/>
        <v>1668</v>
      </c>
      <c r="AK1439" s="36">
        <f t="shared" si="224"/>
        <v>1659</v>
      </c>
      <c r="AL1439" s="36">
        <f t="shared" si="224"/>
        <v>1689</v>
      </c>
      <c r="AM1439" s="36">
        <f t="shared" si="224"/>
        <v>1622</v>
      </c>
      <c r="AN1439" s="36">
        <f t="shared" si="224"/>
        <v>1560</v>
      </c>
      <c r="AO1439" s="36">
        <f t="shared" si="224"/>
        <v>1573</v>
      </c>
      <c r="AP1439" s="36">
        <f t="shared" si="224"/>
        <v>1566</v>
      </c>
      <c r="AQ1439" s="36">
        <f t="shared" si="224"/>
        <v>1445</v>
      </c>
      <c r="AR1439" s="36">
        <f t="shared" si="224"/>
        <v>1297</v>
      </c>
      <c r="AS1439" s="36">
        <f t="shared" si="224"/>
        <v>1232</v>
      </c>
      <c r="AT1439" s="36">
        <f t="shared" si="224"/>
        <v>1209</v>
      </c>
      <c r="AU1439" s="36">
        <f t="shared" si="224"/>
        <v>1202</v>
      </c>
      <c r="AV1439" s="36">
        <f t="shared" si="224"/>
        <v>1161</v>
      </c>
      <c r="AW1439" s="36">
        <f t="shared" si="224"/>
        <v>1209</v>
      </c>
      <c r="AX1439" s="36">
        <f t="shared" si="224"/>
        <v>1273</v>
      </c>
      <c r="AY1439" s="36">
        <f t="shared" si="224"/>
        <v>1272</v>
      </c>
      <c r="AZ1439" s="36">
        <f t="shared" si="224"/>
        <v>1285</v>
      </c>
      <c r="BA1439" s="36">
        <f t="shared" si="224"/>
        <v>1285</v>
      </c>
      <c r="BB1439" s="36">
        <f t="shared" si="224"/>
        <v>1339</v>
      </c>
      <c r="BC1439" s="36">
        <f t="shared" si="224"/>
        <v>1340</v>
      </c>
      <c r="BD1439" s="36">
        <f t="shared" si="224"/>
        <v>1269</v>
      </c>
      <c r="BE1439" s="36">
        <f t="shared" si="224"/>
        <v>1260</v>
      </c>
      <c r="BF1439" s="36">
        <f t="shared" si="224"/>
        <v>1277</v>
      </c>
      <c r="BG1439" s="36">
        <f t="shared" si="224"/>
        <v>1104</v>
      </c>
      <c r="BH1439" s="36">
        <f t="shared" si="224"/>
        <v>1067</v>
      </c>
      <c r="BI1439" s="36">
        <f t="shared" si="224"/>
        <v>1108</v>
      </c>
      <c r="BJ1439" s="40">
        <v>1000</v>
      </c>
      <c r="BK1439" s="40">
        <v>1190</v>
      </c>
      <c r="BL1439" s="40">
        <v>1213</v>
      </c>
      <c r="BM1439" s="4">
        <v>1189</v>
      </c>
      <c r="BN1439" s="40">
        <v>1195</v>
      </c>
      <c r="BO1439" s="40">
        <v>1187</v>
      </c>
      <c r="BP1439" s="40">
        <v>1194</v>
      </c>
    </row>
    <row r="1440" spans="1:68" s="26" customFormat="1" x14ac:dyDescent="0.25">
      <c r="A1440" s="8" t="s">
        <v>110</v>
      </c>
      <c r="B1440" s="37"/>
      <c r="C1440" s="37"/>
      <c r="D1440" s="43"/>
      <c r="E1440" s="37"/>
      <c r="F1440" s="37"/>
      <c r="G1440" s="37"/>
      <c r="H1440" s="37"/>
      <c r="I1440" s="37"/>
      <c r="J1440" s="43"/>
      <c r="K1440" s="37"/>
      <c r="L1440" s="37"/>
      <c r="M1440" s="37"/>
      <c r="N1440" s="37"/>
      <c r="O1440" s="37"/>
      <c r="P1440" s="43"/>
      <c r="Q1440" s="37"/>
      <c r="R1440" s="37"/>
      <c r="S1440" s="43"/>
      <c r="T1440" s="37"/>
      <c r="U1440" s="37"/>
      <c r="V1440" s="37"/>
      <c r="W1440" s="43"/>
      <c r="X1440" s="37"/>
      <c r="Y1440" s="37"/>
      <c r="Z1440" s="37"/>
      <c r="AA1440" s="37"/>
      <c r="AB1440" s="37"/>
      <c r="AC1440" s="37"/>
      <c r="AD1440" s="37"/>
      <c r="AE1440" s="37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10"/>
      <c r="BE1440" s="10"/>
      <c r="BF1440" s="10"/>
    </row>
    <row r="1441" spans="1:68" s="26" customFormat="1" x14ac:dyDescent="0.25">
      <c r="A1441" s="1" t="s">
        <v>67</v>
      </c>
      <c r="B1441" s="8"/>
      <c r="C1441" s="8"/>
      <c r="D1441" s="29"/>
      <c r="E1441" s="8"/>
      <c r="F1441" s="8"/>
      <c r="G1441" s="8"/>
      <c r="H1441" s="8"/>
      <c r="I1441" s="8"/>
      <c r="J1441" s="29"/>
      <c r="K1441" s="8"/>
      <c r="L1441" s="8"/>
      <c r="M1441" s="8"/>
      <c r="N1441" s="8"/>
      <c r="O1441" s="8"/>
      <c r="P1441" s="29"/>
      <c r="Q1441" s="8"/>
      <c r="R1441" s="8"/>
      <c r="S1441" s="29"/>
      <c r="T1441" s="8"/>
      <c r="U1441" s="8"/>
      <c r="V1441" s="8"/>
      <c r="W1441" s="29"/>
      <c r="X1441" s="8"/>
      <c r="Y1441" s="8"/>
      <c r="Z1441" s="8"/>
      <c r="AA1441" s="8"/>
      <c r="AB1441" s="8"/>
      <c r="AC1441" s="8"/>
      <c r="AD1441" s="8"/>
      <c r="AE1441" s="8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>
        <v>94</v>
      </c>
      <c r="AX1441" s="9">
        <v>93</v>
      </c>
      <c r="AY1441" s="9">
        <v>93</v>
      </c>
      <c r="AZ1441" s="9">
        <v>93</v>
      </c>
      <c r="BA1441" s="9">
        <v>77</v>
      </c>
      <c r="BB1441" s="9">
        <v>31</v>
      </c>
      <c r="BC1441" s="9">
        <v>31</v>
      </c>
      <c r="BD1441" s="10"/>
      <c r="BE1441" s="10"/>
      <c r="BF1441" s="10"/>
      <c r="BN1441" s="9"/>
      <c r="BO1441" s="9">
        <v>6</v>
      </c>
      <c r="BP1441" s="9">
        <v>6</v>
      </c>
    </row>
    <row r="1442" spans="1:68" s="26" customFormat="1" x14ac:dyDescent="0.25">
      <c r="A1442" s="1" t="s">
        <v>64</v>
      </c>
      <c r="B1442" s="8"/>
      <c r="C1442" s="8"/>
      <c r="D1442" s="29"/>
      <c r="E1442" s="8"/>
      <c r="F1442" s="8"/>
      <c r="G1442" s="8"/>
      <c r="H1442" s="8"/>
      <c r="I1442" s="8"/>
      <c r="J1442" s="29"/>
      <c r="K1442" s="8"/>
      <c r="L1442" s="8"/>
      <c r="M1442" s="8"/>
      <c r="N1442" s="8"/>
      <c r="O1442" s="8"/>
      <c r="P1442" s="29"/>
      <c r="Q1442" s="8"/>
      <c r="R1442" s="8"/>
      <c r="S1442" s="29"/>
      <c r="T1442" s="8"/>
      <c r="U1442" s="8"/>
      <c r="V1442" s="8"/>
      <c r="W1442" s="29"/>
      <c r="X1442" s="8"/>
      <c r="Y1442" s="8"/>
      <c r="Z1442" s="8"/>
      <c r="AA1442" s="8"/>
      <c r="AB1442" s="8"/>
      <c r="AC1442" s="8"/>
      <c r="AD1442" s="8"/>
      <c r="AE1442" s="8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10"/>
      <c r="BE1442" s="10"/>
      <c r="BF1442" s="10"/>
    </row>
    <row r="1443" spans="1:68" s="26" customFormat="1" x14ac:dyDescent="0.25">
      <c r="A1443" s="1" t="s">
        <v>60</v>
      </c>
      <c r="B1443" s="8"/>
      <c r="C1443" s="8"/>
      <c r="D1443" s="29"/>
      <c r="E1443" s="8"/>
      <c r="F1443" s="8"/>
      <c r="G1443" s="8"/>
      <c r="H1443" s="8"/>
      <c r="I1443" s="8"/>
      <c r="J1443" s="29"/>
      <c r="K1443" s="8"/>
      <c r="L1443" s="8"/>
      <c r="M1443" s="8"/>
      <c r="N1443" s="8"/>
      <c r="O1443" s="8"/>
      <c r="P1443" s="29"/>
      <c r="Q1443" s="8"/>
      <c r="R1443" s="8"/>
      <c r="S1443" s="29"/>
      <c r="T1443" s="8"/>
      <c r="U1443" s="8"/>
      <c r="V1443" s="8"/>
      <c r="W1443" s="29"/>
      <c r="X1443" s="8"/>
      <c r="Y1443" s="8"/>
      <c r="Z1443" s="8"/>
      <c r="AA1443" s="8"/>
      <c r="AB1443" s="8"/>
      <c r="AC1443" s="8"/>
      <c r="AD1443" s="8"/>
      <c r="AE1443" s="8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10"/>
      <c r="BE1443" s="10"/>
      <c r="BF1443" s="10"/>
    </row>
    <row r="1444" spans="1:68" s="29" customFormat="1" x14ac:dyDescent="0.25">
      <c r="A1444" s="6" t="s">
        <v>68</v>
      </c>
      <c r="B1444" s="4"/>
      <c r="C1444" s="4"/>
      <c r="D1444" s="40"/>
      <c r="E1444" s="4"/>
      <c r="F1444" s="4"/>
      <c r="G1444" s="4"/>
      <c r="H1444" s="4"/>
      <c r="I1444" s="4"/>
      <c r="J1444" s="40"/>
      <c r="K1444" s="4"/>
      <c r="L1444" s="4"/>
      <c r="M1444" s="4"/>
      <c r="N1444" s="4"/>
      <c r="O1444" s="4"/>
      <c r="P1444" s="40"/>
      <c r="Q1444" s="4"/>
      <c r="R1444" s="4"/>
      <c r="S1444" s="40"/>
      <c r="T1444" s="4"/>
      <c r="U1444" s="4"/>
      <c r="V1444" s="4"/>
      <c r="W1444" s="40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  <c r="AM1444" s="4"/>
      <c r="AN1444" s="4"/>
      <c r="AO1444" s="4"/>
      <c r="AP1444" s="4"/>
      <c r="AQ1444" s="4"/>
      <c r="AR1444" s="4"/>
      <c r="AS1444" s="4"/>
      <c r="AT1444" s="4"/>
      <c r="AU1444" s="4"/>
      <c r="AV1444" s="4"/>
      <c r="AW1444" s="4">
        <f t="shared" ref="AW1444:BC1444" si="225">SUM(AW1441:AW1443)</f>
        <v>94</v>
      </c>
      <c r="AX1444" s="4">
        <f t="shared" si="225"/>
        <v>93</v>
      </c>
      <c r="AY1444" s="4">
        <f t="shared" si="225"/>
        <v>93</v>
      </c>
      <c r="AZ1444" s="4">
        <f t="shared" si="225"/>
        <v>93</v>
      </c>
      <c r="BA1444" s="4">
        <f t="shared" si="225"/>
        <v>77</v>
      </c>
      <c r="BB1444" s="4">
        <f t="shared" si="225"/>
        <v>31</v>
      </c>
      <c r="BC1444" s="4">
        <f t="shared" si="225"/>
        <v>31</v>
      </c>
      <c r="BD1444" s="68"/>
      <c r="BE1444" s="68"/>
      <c r="BF1444" s="68"/>
      <c r="BJ1444" s="35"/>
      <c r="BN1444" s="4"/>
      <c r="BO1444" s="4">
        <v>6</v>
      </c>
      <c r="BP1444" s="4">
        <v>6</v>
      </c>
    </row>
    <row r="1445" spans="1:68" s="26" customFormat="1" x14ac:dyDescent="0.25">
      <c r="A1445" s="8" t="s">
        <v>111</v>
      </c>
      <c r="B1445" s="8"/>
      <c r="C1445" s="8"/>
      <c r="D1445" s="29"/>
      <c r="E1445" s="8"/>
      <c r="F1445" s="8"/>
      <c r="G1445" s="8"/>
      <c r="H1445" s="8"/>
      <c r="I1445" s="8"/>
      <c r="J1445" s="29"/>
      <c r="K1445" s="8"/>
      <c r="L1445" s="8"/>
      <c r="M1445" s="8"/>
      <c r="N1445" s="8"/>
      <c r="O1445" s="8"/>
      <c r="P1445" s="29"/>
      <c r="Q1445" s="8"/>
      <c r="R1445" s="8"/>
      <c r="S1445" s="29"/>
      <c r="T1445" s="8"/>
      <c r="U1445" s="8"/>
      <c r="V1445" s="8"/>
      <c r="W1445" s="29"/>
      <c r="X1445" s="8"/>
      <c r="Y1445" s="8"/>
      <c r="Z1445" s="8"/>
      <c r="AA1445" s="8"/>
      <c r="AB1445" s="8"/>
      <c r="AC1445" s="8"/>
      <c r="AD1445" s="8"/>
      <c r="AE1445" s="8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10"/>
      <c r="BE1445" s="10"/>
      <c r="BF1445" s="10"/>
    </row>
    <row r="1446" spans="1:68" s="26" customFormat="1" x14ac:dyDescent="0.25">
      <c r="A1446" s="1" t="s">
        <v>67</v>
      </c>
      <c r="B1446" s="8"/>
      <c r="C1446" s="8"/>
      <c r="D1446" s="29"/>
      <c r="E1446" s="8"/>
      <c r="F1446" s="8"/>
      <c r="G1446" s="8"/>
      <c r="H1446" s="8"/>
      <c r="I1446" s="8"/>
      <c r="J1446" s="29"/>
      <c r="K1446" s="8"/>
      <c r="L1446" s="8"/>
      <c r="M1446" s="8"/>
      <c r="N1446" s="8"/>
      <c r="O1446" s="8"/>
      <c r="P1446" s="29"/>
      <c r="Q1446" s="8"/>
      <c r="R1446" s="8"/>
      <c r="S1446" s="29"/>
      <c r="T1446" s="8"/>
      <c r="U1446" s="8"/>
      <c r="V1446" s="8"/>
      <c r="W1446" s="29"/>
      <c r="X1446" s="8"/>
      <c r="Y1446" s="8"/>
      <c r="Z1446" s="8"/>
      <c r="AA1446" s="8"/>
      <c r="AB1446" s="8"/>
      <c r="AC1446" s="8"/>
      <c r="AD1446" s="8"/>
      <c r="AE1446" s="8"/>
      <c r="AF1446" s="9"/>
      <c r="AG1446" s="9"/>
      <c r="AH1446" s="9"/>
      <c r="AI1446" s="9"/>
      <c r="AJ1446" s="9"/>
      <c r="AK1446" s="9"/>
      <c r="AL1446" s="9"/>
      <c r="AM1446" s="9"/>
      <c r="AN1446" s="9">
        <v>6</v>
      </c>
      <c r="AO1446" s="9">
        <v>12</v>
      </c>
      <c r="AP1446" s="9">
        <v>10</v>
      </c>
      <c r="AQ1446" s="9">
        <v>10</v>
      </c>
      <c r="AR1446" s="9">
        <v>10</v>
      </c>
      <c r="AS1446" s="9">
        <v>10</v>
      </c>
      <c r="AT1446" s="9"/>
      <c r="AU1446" s="9"/>
      <c r="AV1446" s="9"/>
      <c r="AW1446" s="9"/>
      <c r="AX1446" s="9">
        <v>3</v>
      </c>
      <c r="AY1446" s="9">
        <v>1</v>
      </c>
      <c r="AZ1446" s="9"/>
      <c r="BA1446" s="9"/>
      <c r="BB1446" s="9"/>
      <c r="BC1446" s="9"/>
      <c r="BD1446" s="10"/>
      <c r="BE1446" s="10"/>
      <c r="BF1446" s="10"/>
    </row>
    <row r="1447" spans="1:68" s="26" customFormat="1" x14ac:dyDescent="0.25">
      <c r="A1447" s="1" t="s">
        <v>64</v>
      </c>
      <c r="B1447" s="8"/>
      <c r="C1447" s="8"/>
      <c r="D1447" s="29"/>
      <c r="E1447" s="8"/>
      <c r="F1447" s="8"/>
      <c r="G1447" s="8"/>
      <c r="H1447" s="8"/>
      <c r="I1447" s="8"/>
      <c r="J1447" s="29"/>
      <c r="K1447" s="8"/>
      <c r="L1447" s="8"/>
      <c r="M1447" s="8"/>
      <c r="N1447" s="8"/>
      <c r="O1447" s="8"/>
      <c r="P1447" s="29"/>
      <c r="Q1447" s="8"/>
      <c r="R1447" s="8"/>
      <c r="S1447" s="29"/>
      <c r="T1447" s="8"/>
      <c r="U1447" s="8"/>
      <c r="V1447" s="8"/>
      <c r="W1447" s="29"/>
      <c r="X1447" s="8"/>
      <c r="Y1447" s="8"/>
      <c r="Z1447" s="8"/>
      <c r="AA1447" s="8"/>
      <c r="AB1447" s="8"/>
      <c r="AC1447" s="8"/>
      <c r="AD1447" s="8"/>
      <c r="AE1447" s="8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10"/>
      <c r="BE1447" s="10"/>
      <c r="BF1447" s="10"/>
    </row>
    <row r="1448" spans="1:68" s="26" customFormat="1" x14ac:dyDescent="0.25">
      <c r="A1448" s="1" t="s">
        <v>60</v>
      </c>
      <c r="B1448" s="8"/>
      <c r="C1448" s="8"/>
      <c r="D1448" s="29"/>
      <c r="E1448" s="8"/>
      <c r="F1448" s="8"/>
      <c r="G1448" s="8"/>
      <c r="H1448" s="8"/>
      <c r="I1448" s="8"/>
      <c r="J1448" s="29"/>
      <c r="K1448" s="8"/>
      <c r="L1448" s="8"/>
      <c r="M1448" s="8"/>
      <c r="N1448" s="8"/>
      <c r="O1448" s="8"/>
      <c r="P1448" s="29"/>
      <c r="Q1448" s="8"/>
      <c r="R1448" s="8"/>
      <c r="S1448" s="29"/>
      <c r="T1448" s="8"/>
      <c r="U1448" s="8"/>
      <c r="V1448" s="8"/>
      <c r="W1448" s="29"/>
      <c r="X1448" s="8"/>
      <c r="Y1448" s="8"/>
      <c r="Z1448" s="8"/>
      <c r="AA1448" s="8"/>
      <c r="AB1448" s="8"/>
      <c r="AC1448" s="8"/>
      <c r="AD1448" s="8"/>
      <c r="AE1448" s="8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10"/>
      <c r="BE1448" s="10"/>
      <c r="BF1448" s="10"/>
    </row>
    <row r="1449" spans="1:68" s="29" customFormat="1" x14ac:dyDescent="0.25">
      <c r="A1449" s="6" t="s">
        <v>68</v>
      </c>
      <c r="B1449" s="4"/>
      <c r="C1449" s="4"/>
      <c r="D1449" s="40"/>
      <c r="E1449" s="4"/>
      <c r="F1449" s="4"/>
      <c r="G1449" s="4"/>
      <c r="H1449" s="4"/>
      <c r="I1449" s="4"/>
      <c r="J1449" s="40"/>
      <c r="K1449" s="4"/>
      <c r="L1449" s="4"/>
      <c r="M1449" s="4"/>
      <c r="N1449" s="4"/>
      <c r="O1449" s="4"/>
      <c r="P1449" s="40"/>
      <c r="Q1449" s="4"/>
      <c r="R1449" s="4"/>
      <c r="S1449" s="40"/>
      <c r="T1449" s="4"/>
      <c r="U1449" s="4"/>
      <c r="V1449" s="4"/>
      <c r="W1449" s="40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  <c r="AM1449" s="4"/>
      <c r="AN1449" s="4">
        <f t="shared" ref="AN1449:AS1449" si="226">SUM(AN1446:AN1448)</f>
        <v>6</v>
      </c>
      <c r="AO1449" s="4">
        <f t="shared" si="226"/>
        <v>12</v>
      </c>
      <c r="AP1449" s="4">
        <f t="shared" si="226"/>
        <v>10</v>
      </c>
      <c r="AQ1449" s="4">
        <f t="shared" si="226"/>
        <v>10</v>
      </c>
      <c r="AR1449" s="4">
        <f t="shared" si="226"/>
        <v>10</v>
      </c>
      <c r="AS1449" s="4">
        <f t="shared" si="226"/>
        <v>10</v>
      </c>
      <c r="AT1449" s="4"/>
      <c r="AU1449" s="4"/>
      <c r="AV1449" s="4"/>
      <c r="AW1449" s="4"/>
      <c r="AX1449" s="4">
        <f>SUM(AX1446:AX1448)</f>
        <v>3</v>
      </c>
      <c r="AY1449" s="4">
        <f>SUM(AY1446:AY1448)</f>
        <v>1</v>
      </c>
      <c r="AZ1449" s="4"/>
      <c r="BA1449" s="4"/>
      <c r="BB1449" s="4"/>
      <c r="BC1449" s="4"/>
      <c r="BD1449" s="68"/>
      <c r="BE1449" s="68"/>
      <c r="BF1449" s="68"/>
    </row>
    <row r="1450" spans="1:68" s="26" customFormat="1" x14ac:dyDescent="0.25">
      <c r="A1450" s="8" t="s">
        <v>264</v>
      </c>
      <c r="B1450" s="8"/>
      <c r="C1450" s="8"/>
      <c r="D1450" s="29"/>
      <c r="E1450" s="8"/>
      <c r="F1450" s="8"/>
      <c r="G1450" s="8"/>
      <c r="H1450" s="8"/>
      <c r="I1450" s="8"/>
      <c r="J1450" s="29"/>
      <c r="K1450" s="8"/>
      <c r="L1450" s="8"/>
      <c r="M1450" s="8"/>
      <c r="N1450" s="8"/>
      <c r="O1450" s="8"/>
      <c r="P1450" s="29"/>
      <c r="Q1450" s="8"/>
      <c r="R1450" s="8"/>
      <c r="S1450" s="29"/>
      <c r="T1450" s="8"/>
      <c r="U1450" s="8"/>
      <c r="V1450" s="8"/>
      <c r="W1450" s="29"/>
      <c r="X1450" s="8"/>
      <c r="Y1450" s="8"/>
      <c r="Z1450" s="8"/>
      <c r="AA1450" s="8"/>
      <c r="AB1450" s="8"/>
      <c r="AC1450" s="8"/>
      <c r="AD1450" s="8"/>
      <c r="AE1450" s="8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10"/>
      <c r="BE1450" s="10"/>
      <c r="BF1450" s="10"/>
    </row>
    <row r="1451" spans="1:68" s="26" customFormat="1" x14ac:dyDescent="0.25">
      <c r="A1451" s="1" t="s">
        <v>67</v>
      </c>
      <c r="B1451" s="11"/>
      <c r="C1451" s="11"/>
      <c r="E1451" s="11"/>
      <c r="F1451" s="11"/>
      <c r="G1451" s="11"/>
      <c r="H1451" s="9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>
        <v>4</v>
      </c>
      <c r="V1451" s="10">
        <v>4</v>
      </c>
      <c r="W1451" s="10">
        <v>4</v>
      </c>
      <c r="X1451" s="10">
        <v>3</v>
      </c>
      <c r="Y1451" s="10"/>
      <c r="Z1451" s="10"/>
      <c r="AA1451" s="10"/>
      <c r="AB1451" s="10"/>
      <c r="AC1451" s="10"/>
      <c r="AD1451" s="10"/>
      <c r="AE1451" s="10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10"/>
      <c r="BE1451" s="10"/>
      <c r="BF1451" s="10"/>
    </row>
    <row r="1452" spans="1:68" s="26" customFormat="1" x14ac:dyDescent="0.25">
      <c r="A1452" s="1" t="s">
        <v>64</v>
      </c>
      <c r="B1452" s="11"/>
      <c r="C1452" s="11"/>
      <c r="E1452" s="11"/>
      <c r="F1452" s="11"/>
      <c r="G1452" s="11"/>
      <c r="H1452" s="9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/>
      <c r="AC1452" s="10"/>
      <c r="AD1452" s="10"/>
      <c r="AE1452" s="10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10"/>
      <c r="BE1452" s="10"/>
      <c r="BF1452" s="10"/>
    </row>
    <row r="1453" spans="1:68" s="26" customFormat="1" x14ac:dyDescent="0.25">
      <c r="A1453" s="1" t="s">
        <v>60</v>
      </c>
      <c r="B1453" s="11"/>
      <c r="C1453" s="11"/>
      <c r="E1453" s="11"/>
      <c r="F1453" s="11"/>
      <c r="G1453" s="11"/>
      <c r="H1453" s="9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/>
      <c r="AC1453" s="10"/>
      <c r="AD1453" s="10"/>
      <c r="AE1453" s="10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10"/>
      <c r="BE1453" s="10"/>
      <c r="BF1453" s="10"/>
    </row>
    <row r="1454" spans="1:68" s="29" customFormat="1" x14ac:dyDescent="0.25">
      <c r="A1454" s="6" t="s">
        <v>68</v>
      </c>
      <c r="B1454" s="4"/>
      <c r="C1454" s="4"/>
      <c r="D1454" s="40"/>
      <c r="E1454" s="4"/>
      <c r="F1454" s="4"/>
      <c r="G1454" s="4"/>
      <c r="H1454" s="4"/>
      <c r="I1454" s="4"/>
      <c r="J1454" s="40"/>
      <c r="K1454" s="4"/>
      <c r="L1454" s="4"/>
      <c r="M1454" s="4"/>
      <c r="N1454" s="4"/>
      <c r="O1454" s="4"/>
      <c r="P1454" s="40"/>
      <c r="Q1454" s="4"/>
      <c r="R1454" s="4"/>
      <c r="S1454" s="40"/>
      <c r="T1454" s="4"/>
      <c r="U1454" s="4">
        <f>SUM(U1451:U1453)</f>
        <v>4</v>
      </c>
      <c r="V1454" s="4">
        <f>SUM(V1451:V1453)</f>
        <v>4</v>
      </c>
      <c r="W1454" s="40">
        <f>SUM(W1451:W1453)</f>
        <v>4</v>
      </c>
      <c r="X1454" s="4">
        <f>SUM(X1451:X1453)</f>
        <v>3</v>
      </c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  <c r="AM1454" s="4"/>
      <c r="AN1454" s="4"/>
      <c r="AO1454" s="4"/>
      <c r="AP1454" s="4"/>
      <c r="AQ1454" s="4"/>
      <c r="AR1454" s="4"/>
      <c r="AS1454" s="4"/>
      <c r="AT1454" s="4"/>
      <c r="AU1454" s="4"/>
      <c r="AV1454" s="4"/>
      <c r="AW1454" s="4"/>
      <c r="AX1454" s="4"/>
      <c r="AY1454" s="4"/>
      <c r="AZ1454" s="4"/>
      <c r="BA1454" s="4"/>
      <c r="BB1454" s="4"/>
      <c r="BC1454" s="4"/>
      <c r="BD1454" s="68"/>
      <c r="BE1454" s="68"/>
      <c r="BF1454" s="68"/>
    </row>
    <row r="1455" spans="1:68" s="26" customFormat="1" x14ac:dyDescent="0.25">
      <c r="A1455" s="29" t="s">
        <v>242</v>
      </c>
      <c r="B1455" s="11"/>
      <c r="C1455" s="11"/>
      <c r="E1455" s="11"/>
      <c r="F1455" s="11"/>
      <c r="G1455" s="11"/>
      <c r="H1455" s="9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/>
      <c r="AC1455" s="10"/>
      <c r="AD1455" s="10"/>
      <c r="AE1455" s="10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10"/>
      <c r="BE1455" s="10"/>
      <c r="BF1455" s="10"/>
    </row>
    <row r="1456" spans="1:68" s="26" customFormat="1" x14ac:dyDescent="0.25">
      <c r="A1456" s="35" t="s">
        <v>67</v>
      </c>
      <c r="B1456" s="9"/>
      <c r="C1456" s="9"/>
      <c r="D1456" s="10"/>
      <c r="E1456" s="9"/>
      <c r="F1456" s="10">
        <v>38</v>
      </c>
      <c r="G1456" s="10">
        <v>37</v>
      </c>
      <c r="H1456" s="8"/>
      <c r="I1456" s="8"/>
      <c r="J1456" s="29"/>
      <c r="K1456" s="8"/>
      <c r="L1456" s="8"/>
      <c r="M1456" s="8"/>
      <c r="N1456" s="8"/>
      <c r="O1456" s="8"/>
      <c r="P1456" s="29"/>
      <c r="Q1456" s="8"/>
      <c r="R1456" s="8"/>
      <c r="S1456" s="29"/>
      <c r="T1456" s="8"/>
      <c r="U1456" s="8"/>
      <c r="V1456" s="8"/>
      <c r="W1456" s="29"/>
      <c r="X1456" s="8"/>
      <c r="Y1456" s="8"/>
      <c r="Z1456" s="8"/>
      <c r="AA1456" s="8"/>
      <c r="AB1456" s="8"/>
      <c r="AC1456" s="8"/>
      <c r="AD1456" s="8"/>
      <c r="AE1456" s="8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10"/>
      <c r="BE1456" s="10"/>
      <c r="BF1456" s="10"/>
    </row>
    <row r="1457" spans="1:68" s="26" customFormat="1" x14ac:dyDescent="0.25">
      <c r="A1457" s="35" t="s">
        <v>64</v>
      </c>
      <c r="B1457" s="9"/>
      <c r="C1457" s="9"/>
      <c r="D1457" s="10"/>
      <c r="E1457" s="9"/>
      <c r="F1457" s="10"/>
      <c r="G1457" s="10"/>
      <c r="H1457" s="8"/>
      <c r="I1457" s="8"/>
      <c r="J1457" s="29"/>
      <c r="K1457" s="8"/>
      <c r="L1457" s="8"/>
      <c r="M1457" s="8"/>
      <c r="N1457" s="8"/>
      <c r="O1457" s="8"/>
      <c r="P1457" s="29"/>
      <c r="Q1457" s="8"/>
      <c r="R1457" s="8"/>
      <c r="S1457" s="29"/>
      <c r="T1457" s="8"/>
      <c r="U1457" s="8"/>
      <c r="V1457" s="8"/>
      <c r="W1457" s="29"/>
      <c r="X1457" s="8"/>
      <c r="Y1457" s="8"/>
      <c r="Z1457" s="8"/>
      <c r="AA1457" s="8"/>
      <c r="AB1457" s="8"/>
      <c r="AC1457" s="8"/>
      <c r="AD1457" s="8"/>
      <c r="AE1457" s="8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10"/>
      <c r="BE1457" s="10"/>
      <c r="BF1457" s="10"/>
    </row>
    <row r="1458" spans="1:68" s="26" customFormat="1" x14ac:dyDescent="0.25">
      <c r="A1458" s="35" t="s">
        <v>60</v>
      </c>
      <c r="B1458" s="9"/>
      <c r="C1458" s="9"/>
      <c r="D1458" s="10"/>
      <c r="E1458" s="9"/>
      <c r="F1458" s="10"/>
      <c r="G1458" s="10"/>
      <c r="H1458" s="8"/>
      <c r="I1458" s="8"/>
      <c r="J1458" s="29"/>
      <c r="K1458" s="8"/>
      <c r="L1458" s="8"/>
      <c r="M1458" s="8"/>
      <c r="N1458" s="8"/>
      <c r="O1458" s="8"/>
      <c r="P1458" s="29"/>
      <c r="Q1458" s="8"/>
      <c r="R1458" s="8"/>
      <c r="S1458" s="29"/>
      <c r="T1458" s="8"/>
      <c r="U1458" s="8"/>
      <c r="V1458" s="8"/>
      <c r="W1458" s="29"/>
      <c r="X1458" s="8"/>
      <c r="Y1458" s="8"/>
      <c r="Z1458" s="8"/>
      <c r="AA1458" s="8"/>
      <c r="AB1458" s="8"/>
      <c r="AC1458" s="8"/>
      <c r="AD1458" s="8"/>
      <c r="AE1458" s="8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10"/>
      <c r="BE1458" s="10"/>
      <c r="BF1458" s="10"/>
    </row>
    <row r="1459" spans="1:68" s="29" customFormat="1" x14ac:dyDescent="0.25">
      <c r="A1459" s="41" t="s">
        <v>68</v>
      </c>
      <c r="B1459" s="4"/>
      <c r="C1459" s="4"/>
      <c r="D1459" s="40"/>
      <c r="E1459" s="4"/>
      <c r="F1459" s="4">
        <f>SUM(F1456:F1458)</f>
        <v>38</v>
      </c>
      <c r="G1459" s="4">
        <f>SUM(G1456:G1458)</f>
        <v>37</v>
      </c>
      <c r="H1459" s="4"/>
      <c r="I1459" s="4"/>
      <c r="J1459" s="40"/>
      <c r="K1459" s="4"/>
      <c r="L1459" s="4"/>
      <c r="M1459" s="4"/>
      <c r="N1459" s="4"/>
      <c r="O1459" s="4"/>
      <c r="P1459" s="40"/>
      <c r="Q1459" s="4"/>
      <c r="R1459" s="4"/>
      <c r="S1459" s="40"/>
      <c r="T1459" s="4"/>
      <c r="U1459" s="4"/>
      <c r="V1459" s="4"/>
      <c r="W1459" s="40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  <c r="AM1459" s="4"/>
      <c r="AN1459" s="4"/>
      <c r="AO1459" s="4"/>
      <c r="AP1459" s="4"/>
      <c r="AQ1459" s="4"/>
      <c r="AR1459" s="4"/>
      <c r="AS1459" s="4"/>
      <c r="AT1459" s="4"/>
      <c r="AU1459" s="4"/>
      <c r="AV1459" s="4"/>
      <c r="AW1459" s="4"/>
      <c r="AX1459" s="4"/>
      <c r="AY1459" s="4"/>
      <c r="AZ1459" s="4"/>
      <c r="BA1459" s="4"/>
      <c r="BB1459" s="4"/>
      <c r="BC1459" s="4"/>
      <c r="BD1459" s="68"/>
      <c r="BE1459" s="68"/>
      <c r="BF1459" s="68"/>
    </row>
    <row r="1460" spans="1:68" s="26" customFormat="1" x14ac:dyDescent="0.25">
      <c r="A1460" s="29" t="s">
        <v>389</v>
      </c>
      <c r="B1460" s="10"/>
      <c r="C1460" s="10"/>
      <c r="D1460" s="10"/>
      <c r="E1460" s="10"/>
      <c r="F1460" s="10"/>
      <c r="G1460" s="10"/>
      <c r="H1460" s="29"/>
      <c r="I1460" s="29"/>
      <c r="J1460" s="29"/>
      <c r="K1460" s="29"/>
      <c r="L1460" s="29"/>
      <c r="M1460" s="29"/>
      <c r="N1460" s="29"/>
      <c r="O1460" s="29"/>
      <c r="P1460" s="29"/>
      <c r="Q1460" s="29"/>
      <c r="R1460" s="29"/>
      <c r="S1460" s="29"/>
      <c r="T1460" s="29"/>
      <c r="U1460" s="29"/>
      <c r="V1460" s="29"/>
      <c r="W1460" s="29"/>
      <c r="X1460" s="29"/>
      <c r="Y1460" s="29"/>
      <c r="Z1460" s="29"/>
      <c r="AA1460" s="29"/>
      <c r="AB1460" s="29"/>
      <c r="AC1460" s="29"/>
      <c r="AD1460" s="29"/>
      <c r="AE1460" s="29"/>
      <c r="AF1460" s="10"/>
      <c r="AG1460" s="10"/>
      <c r="AH1460" s="10"/>
      <c r="AI1460" s="10"/>
      <c r="AJ1460" s="10"/>
      <c r="AK1460" s="10"/>
      <c r="AL1460" s="10"/>
      <c r="AM1460" s="10"/>
      <c r="AN1460" s="10"/>
      <c r="AO1460" s="10"/>
      <c r="AP1460" s="10"/>
      <c r="AQ1460" s="10"/>
      <c r="AR1460" s="10"/>
      <c r="AS1460" s="10"/>
      <c r="AT1460" s="10"/>
      <c r="AU1460" s="10"/>
      <c r="AV1460" s="10"/>
      <c r="AW1460" s="10"/>
      <c r="AX1460" s="10"/>
      <c r="AY1460" s="10"/>
      <c r="AZ1460" s="10"/>
      <c r="BA1460" s="10"/>
      <c r="BB1460" s="10"/>
      <c r="BC1460" s="10"/>
      <c r="BD1460" s="10"/>
      <c r="BE1460" s="10"/>
      <c r="BF1460" s="10"/>
    </row>
    <row r="1461" spans="1:68" s="26" customFormat="1" x14ac:dyDescent="0.25">
      <c r="A1461" s="35" t="s">
        <v>67</v>
      </c>
      <c r="B1461" s="28"/>
      <c r="C1461" s="28"/>
      <c r="D1461" s="28"/>
      <c r="E1461" s="28"/>
      <c r="F1461" s="28"/>
      <c r="G1461" s="28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26">
        <v>2</v>
      </c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  <c r="AJ1461" s="17"/>
      <c r="AK1461" s="17"/>
      <c r="AL1461" s="17"/>
      <c r="AM1461" s="17"/>
      <c r="AN1461" s="17"/>
      <c r="AO1461" s="17"/>
      <c r="AP1461" s="17"/>
      <c r="AQ1461" s="17"/>
      <c r="AR1461" s="17"/>
      <c r="AS1461" s="17"/>
      <c r="AT1461" s="17"/>
      <c r="AU1461" s="17"/>
      <c r="AV1461" s="17"/>
      <c r="AW1461" s="17"/>
      <c r="AX1461" s="17"/>
      <c r="AY1461" s="17"/>
      <c r="AZ1461" s="17"/>
      <c r="BA1461" s="17"/>
      <c r="BB1461" s="17"/>
      <c r="BC1461" s="17"/>
      <c r="BD1461" s="10"/>
      <c r="BE1461" s="10"/>
      <c r="BF1461" s="10"/>
    </row>
    <row r="1462" spans="1:68" s="26" customFormat="1" x14ac:dyDescent="0.25">
      <c r="A1462" s="35" t="s">
        <v>64</v>
      </c>
      <c r="B1462" s="28"/>
      <c r="C1462" s="28"/>
      <c r="D1462" s="28"/>
      <c r="E1462" s="28"/>
      <c r="F1462" s="28"/>
      <c r="G1462" s="28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  <c r="AJ1462" s="17"/>
      <c r="AK1462" s="17"/>
      <c r="AL1462" s="17"/>
      <c r="AM1462" s="17"/>
      <c r="AN1462" s="17"/>
      <c r="AO1462" s="17"/>
      <c r="AP1462" s="17"/>
      <c r="AQ1462" s="17"/>
      <c r="AR1462" s="17"/>
      <c r="AS1462" s="17"/>
      <c r="AT1462" s="17"/>
      <c r="AU1462" s="17"/>
      <c r="AV1462" s="17"/>
      <c r="AW1462" s="17"/>
      <c r="AX1462" s="17"/>
      <c r="AY1462" s="17"/>
      <c r="AZ1462" s="17"/>
      <c r="BA1462" s="17"/>
      <c r="BB1462" s="17"/>
      <c r="BC1462" s="17"/>
      <c r="BD1462" s="10"/>
      <c r="BE1462" s="10"/>
      <c r="BF1462" s="10"/>
    </row>
    <row r="1463" spans="1:68" s="26" customFormat="1" x14ac:dyDescent="0.25">
      <c r="A1463" s="35" t="s">
        <v>60</v>
      </c>
      <c r="B1463" s="28"/>
      <c r="C1463" s="28"/>
      <c r="D1463" s="28"/>
      <c r="E1463" s="28"/>
      <c r="F1463" s="28"/>
      <c r="G1463" s="28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  <c r="AJ1463" s="17"/>
      <c r="AK1463" s="17"/>
      <c r="AL1463" s="17"/>
      <c r="AM1463" s="17"/>
      <c r="AN1463" s="17"/>
      <c r="AO1463" s="17"/>
      <c r="AP1463" s="17"/>
      <c r="AQ1463" s="17"/>
      <c r="AR1463" s="17"/>
      <c r="AS1463" s="17"/>
      <c r="AT1463" s="17"/>
      <c r="AU1463" s="17"/>
      <c r="AV1463" s="17"/>
      <c r="AW1463" s="17"/>
      <c r="AX1463" s="17"/>
      <c r="AY1463" s="17"/>
      <c r="AZ1463" s="17"/>
      <c r="BA1463" s="17"/>
      <c r="BB1463" s="17"/>
      <c r="BC1463" s="17"/>
      <c r="BD1463" s="10"/>
      <c r="BE1463" s="10"/>
      <c r="BF1463" s="10"/>
    </row>
    <row r="1464" spans="1:68" s="29" customFormat="1" x14ac:dyDescent="0.25">
      <c r="A1464" s="41" t="s">
        <v>68</v>
      </c>
      <c r="B1464" s="40"/>
      <c r="C1464" s="40"/>
      <c r="D1464" s="40"/>
      <c r="E1464" s="40"/>
      <c r="F1464" s="40"/>
      <c r="G1464" s="40"/>
      <c r="H1464" s="40"/>
      <c r="I1464" s="40"/>
      <c r="J1464" s="40"/>
      <c r="K1464" s="40"/>
      <c r="L1464" s="40"/>
      <c r="M1464" s="40"/>
      <c r="N1464" s="40"/>
      <c r="O1464" s="40"/>
      <c r="P1464" s="40"/>
      <c r="Q1464" s="40"/>
      <c r="R1464" s="40"/>
      <c r="S1464" s="40"/>
      <c r="T1464" s="40"/>
      <c r="U1464" s="40"/>
      <c r="V1464" s="4">
        <f>SUM(V1461:V1463)</f>
        <v>2</v>
      </c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40"/>
      <c r="AM1464" s="40"/>
      <c r="AN1464" s="40"/>
      <c r="AO1464" s="40"/>
      <c r="AP1464" s="40"/>
      <c r="AQ1464" s="40"/>
      <c r="AR1464" s="40"/>
      <c r="AS1464" s="40"/>
      <c r="AT1464" s="40"/>
      <c r="AU1464" s="40"/>
      <c r="AV1464" s="40"/>
      <c r="AW1464" s="40"/>
      <c r="AX1464" s="40"/>
      <c r="AY1464" s="40"/>
      <c r="AZ1464" s="40"/>
      <c r="BA1464" s="40"/>
      <c r="BB1464" s="40"/>
      <c r="BC1464" s="40"/>
      <c r="BD1464" s="68"/>
      <c r="BE1464" s="68"/>
      <c r="BF1464" s="68"/>
    </row>
    <row r="1465" spans="1:68" s="26" customFormat="1" x14ac:dyDescent="0.25">
      <c r="A1465" s="8" t="s">
        <v>107</v>
      </c>
      <c r="B1465" s="19"/>
      <c r="C1465" s="19"/>
      <c r="D1465" s="28"/>
      <c r="E1465" s="19"/>
      <c r="F1465" s="19"/>
      <c r="G1465" s="19"/>
      <c r="H1465" s="18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8"/>
      <c r="AG1465" s="18"/>
      <c r="AH1465" s="18"/>
      <c r="AI1465" s="18"/>
      <c r="AJ1465" s="18"/>
      <c r="AK1465" s="18"/>
      <c r="AL1465" s="18"/>
      <c r="AM1465" s="18"/>
      <c r="AN1465" s="18"/>
      <c r="AO1465" s="18"/>
      <c r="AP1465" s="18"/>
      <c r="AQ1465" s="18"/>
      <c r="AR1465" s="18"/>
      <c r="AS1465" s="18"/>
      <c r="AT1465" s="18"/>
      <c r="AU1465" s="18"/>
      <c r="AV1465" s="18"/>
      <c r="AW1465" s="18"/>
      <c r="AX1465" s="18"/>
      <c r="AY1465" s="18"/>
      <c r="AZ1465" s="18"/>
      <c r="BA1465" s="18"/>
      <c r="BB1465" s="18"/>
      <c r="BC1465" s="18"/>
      <c r="BD1465" s="10"/>
      <c r="BE1465" s="10"/>
      <c r="BF1465" s="10"/>
    </row>
    <row r="1466" spans="1:68" s="26" customFormat="1" x14ac:dyDescent="0.25">
      <c r="A1466" s="1" t="s">
        <v>67</v>
      </c>
      <c r="B1466" s="8"/>
      <c r="C1466" s="8"/>
      <c r="D1466" s="29"/>
      <c r="E1466" s="8"/>
      <c r="F1466" s="8"/>
      <c r="G1466" s="8"/>
      <c r="H1466" s="8"/>
      <c r="I1466" s="8"/>
      <c r="J1466" s="29"/>
      <c r="K1466" s="8"/>
      <c r="L1466" s="8"/>
      <c r="M1466" s="8"/>
      <c r="N1466" s="8"/>
      <c r="O1466" s="8"/>
      <c r="P1466" s="29"/>
      <c r="Q1466" s="8"/>
      <c r="R1466" s="8"/>
      <c r="S1466" s="29"/>
      <c r="T1466" s="8"/>
      <c r="U1466" s="8"/>
      <c r="V1466" s="8"/>
      <c r="W1466" s="29"/>
      <c r="X1466" s="8"/>
      <c r="Y1466" s="8"/>
      <c r="Z1466" s="8"/>
      <c r="AA1466" s="8"/>
      <c r="AB1466" s="8"/>
      <c r="AC1466" s="8"/>
      <c r="AD1466" s="8"/>
      <c r="AE1466" s="8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>
        <v>49</v>
      </c>
      <c r="AT1466" s="9">
        <v>87</v>
      </c>
      <c r="AU1466" s="9">
        <v>123</v>
      </c>
      <c r="AV1466" s="9">
        <v>123</v>
      </c>
      <c r="AW1466" s="9">
        <v>156</v>
      </c>
      <c r="AX1466" s="9">
        <v>179</v>
      </c>
      <c r="AY1466" s="9">
        <v>180</v>
      </c>
      <c r="AZ1466" s="9">
        <v>180</v>
      </c>
      <c r="BA1466" s="9">
        <v>180</v>
      </c>
      <c r="BB1466" s="9">
        <v>180</v>
      </c>
      <c r="BC1466" s="9">
        <v>180</v>
      </c>
      <c r="BD1466" s="10">
        <v>179</v>
      </c>
      <c r="BE1466" s="10">
        <v>179</v>
      </c>
      <c r="BF1466" s="10">
        <v>179</v>
      </c>
      <c r="BG1466" s="26">
        <v>179</v>
      </c>
      <c r="BH1466" s="26">
        <v>179</v>
      </c>
      <c r="BI1466" s="26">
        <v>179</v>
      </c>
      <c r="BJ1466" s="26">
        <v>177</v>
      </c>
      <c r="BK1466" s="26">
        <v>178</v>
      </c>
      <c r="BL1466" s="26">
        <v>178</v>
      </c>
      <c r="BM1466" s="26">
        <v>178</v>
      </c>
      <c r="BN1466" s="26">
        <v>178</v>
      </c>
      <c r="BO1466" s="26">
        <v>178</v>
      </c>
      <c r="BP1466" s="26">
        <v>178</v>
      </c>
    </row>
    <row r="1467" spans="1:68" s="26" customFormat="1" x14ac:dyDescent="0.25">
      <c r="A1467" s="1" t="s">
        <v>64</v>
      </c>
      <c r="B1467" s="8"/>
      <c r="C1467" s="8"/>
      <c r="D1467" s="29"/>
      <c r="E1467" s="8"/>
      <c r="F1467" s="8"/>
      <c r="G1467" s="8"/>
      <c r="H1467" s="8"/>
      <c r="I1467" s="8"/>
      <c r="J1467" s="29"/>
      <c r="K1467" s="8"/>
      <c r="L1467" s="8"/>
      <c r="M1467" s="8"/>
      <c r="N1467" s="8"/>
      <c r="O1467" s="8"/>
      <c r="P1467" s="29"/>
      <c r="Q1467" s="8"/>
      <c r="R1467" s="8"/>
      <c r="S1467" s="29"/>
      <c r="T1467" s="8"/>
      <c r="U1467" s="8"/>
      <c r="V1467" s="8"/>
      <c r="W1467" s="29"/>
      <c r="X1467" s="8"/>
      <c r="Y1467" s="8"/>
      <c r="Z1467" s="8"/>
      <c r="AA1467" s="8"/>
      <c r="AB1467" s="8"/>
      <c r="AC1467" s="8"/>
      <c r="AD1467" s="8"/>
      <c r="AE1467" s="8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10"/>
      <c r="BE1467" s="10"/>
      <c r="BF1467" s="10"/>
    </row>
    <row r="1468" spans="1:68" s="26" customFormat="1" x14ac:dyDescent="0.25">
      <c r="A1468" s="1" t="s">
        <v>60</v>
      </c>
      <c r="B1468" s="8"/>
      <c r="C1468" s="8"/>
      <c r="D1468" s="29"/>
      <c r="E1468" s="8"/>
      <c r="F1468" s="8"/>
      <c r="G1468" s="8"/>
      <c r="H1468" s="8"/>
      <c r="I1468" s="8"/>
      <c r="J1468" s="29"/>
      <c r="K1468" s="8"/>
      <c r="L1468" s="8"/>
      <c r="M1468" s="8"/>
      <c r="N1468" s="8"/>
      <c r="O1468" s="8"/>
      <c r="P1468" s="29"/>
      <c r="Q1468" s="8"/>
      <c r="R1468" s="8"/>
      <c r="S1468" s="29"/>
      <c r="T1468" s="8"/>
      <c r="U1468" s="8"/>
      <c r="V1468" s="8"/>
      <c r="W1468" s="29"/>
      <c r="X1468" s="8"/>
      <c r="Y1468" s="8"/>
      <c r="Z1468" s="8"/>
      <c r="AA1468" s="8"/>
      <c r="AB1468" s="8"/>
      <c r="AC1468" s="8"/>
      <c r="AD1468" s="8"/>
      <c r="AE1468" s="8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10"/>
      <c r="BE1468" s="10"/>
      <c r="BF1468" s="10"/>
    </row>
    <row r="1469" spans="1:68" s="29" customFormat="1" x14ac:dyDescent="0.25">
      <c r="A1469" s="6" t="s">
        <v>68</v>
      </c>
      <c r="B1469" s="4"/>
      <c r="C1469" s="4"/>
      <c r="D1469" s="40"/>
      <c r="E1469" s="4"/>
      <c r="F1469" s="4"/>
      <c r="G1469" s="4"/>
      <c r="H1469" s="4"/>
      <c r="I1469" s="4"/>
      <c r="J1469" s="40"/>
      <c r="K1469" s="4"/>
      <c r="L1469" s="4"/>
      <c r="M1469" s="4"/>
      <c r="N1469" s="4"/>
      <c r="O1469" s="4"/>
      <c r="P1469" s="40"/>
      <c r="Q1469" s="4"/>
      <c r="R1469" s="4"/>
      <c r="S1469" s="40"/>
      <c r="T1469" s="4"/>
      <c r="U1469" s="4"/>
      <c r="V1469" s="4"/>
      <c r="W1469" s="40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  <c r="AM1469" s="4"/>
      <c r="AN1469" s="4"/>
      <c r="AO1469" s="4"/>
      <c r="AP1469" s="4"/>
      <c r="AQ1469" s="4"/>
      <c r="AR1469" s="4"/>
      <c r="AS1469" s="4">
        <f t="shared" ref="AS1469:BI1469" si="227">SUM(AS1466:AS1468)</f>
        <v>49</v>
      </c>
      <c r="AT1469" s="4">
        <f t="shared" si="227"/>
        <v>87</v>
      </c>
      <c r="AU1469" s="4">
        <f t="shared" si="227"/>
        <v>123</v>
      </c>
      <c r="AV1469" s="4">
        <f t="shared" si="227"/>
        <v>123</v>
      </c>
      <c r="AW1469" s="4">
        <f t="shared" si="227"/>
        <v>156</v>
      </c>
      <c r="AX1469" s="4">
        <f t="shared" si="227"/>
        <v>179</v>
      </c>
      <c r="AY1469" s="4">
        <f t="shared" si="227"/>
        <v>180</v>
      </c>
      <c r="AZ1469" s="4">
        <f t="shared" si="227"/>
        <v>180</v>
      </c>
      <c r="BA1469" s="4">
        <f t="shared" si="227"/>
        <v>180</v>
      </c>
      <c r="BB1469" s="4">
        <f t="shared" si="227"/>
        <v>180</v>
      </c>
      <c r="BC1469" s="4">
        <f t="shared" si="227"/>
        <v>180</v>
      </c>
      <c r="BD1469" s="4">
        <f t="shared" si="227"/>
        <v>179</v>
      </c>
      <c r="BE1469" s="4">
        <f t="shared" si="227"/>
        <v>179</v>
      </c>
      <c r="BF1469" s="4">
        <f t="shared" si="227"/>
        <v>179</v>
      </c>
      <c r="BG1469" s="4">
        <f t="shared" si="227"/>
        <v>179</v>
      </c>
      <c r="BH1469" s="4">
        <f t="shared" si="227"/>
        <v>179</v>
      </c>
      <c r="BI1469" s="4">
        <f t="shared" si="227"/>
        <v>179</v>
      </c>
      <c r="BJ1469" s="35">
        <v>177</v>
      </c>
      <c r="BK1469" s="35">
        <v>178</v>
      </c>
      <c r="BL1469" s="35">
        <v>178</v>
      </c>
      <c r="BM1469" s="35">
        <v>178</v>
      </c>
      <c r="BN1469" s="35">
        <v>178</v>
      </c>
      <c r="BO1469" s="35">
        <v>178</v>
      </c>
      <c r="BP1469" s="35">
        <v>178</v>
      </c>
    </row>
    <row r="1470" spans="1:68" s="26" customFormat="1" x14ac:dyDescent="0.25">
      <c r="A1470" s="8" t="s">
        <v>108</v>
      </c>
      <c r="B1470" s="19"/>
      <c r="C1470" s="19"/>
      <c r="D1470" s="28"/>
      <c r="E1470" s="19"/>
      <c r="F1470" s="19"/>
      <c r="G1470" s="19"/>
      <c r="H1470" s="18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8"/>
      <c r="AG1470" s="18"/>
      <c r="AH1470" s="18"/>
      <c r="AI1470" s="18"/>
      <c r="AJ1470" s="18"/>
      <c r="AK1470" s="18"/>
      <c r="AL1470" s="18"/>
      <c r="AM1470" s="18"/>
      <c r="AN1470" s="18"/>
      <c r="AO1470" s="18"/>
      <c r="AP1470" s="18"/>
      <c r="AQ1470" s="18"/>
      <c r="AR1470" s="18"/>
      <c r="AS1470" s="18"/>
      <c r="AT1470" s="18"/>
      <c r="AU1470" s="18"/>
      <c r="AV1470" s="18"/>
      <c r="AW1470" s="18"/>
      <c r="AX1470" s="18"/>
      <c r="AY1470" s="18"/>
      <c r="AZ1470" s="18"/>
      <c r="BA1470" s="18"/>
      <c r="BB1470" s="18"/>
      <c r="BC1470" s="18"/>
      <c r="BD1470" s="10"/>
      <c r="BE1470" s="10"/>
      <c r="BF1470" s="10"/>
    </row>
    <row r="1471" spans="1:68" s="26" customFormat="1" x14ac:dyDescent="0.25">
      <c r="A1471" s="1" t="s">
        <v>67</v>
      </c>
      <c r="B1471" s="8"/>
      <c r="C1471" s="8"/>
      <c r="D1471" s="29"/>
      <c r="E1471" s="8"/>
      <c r="F1471" s="8"/>
      <c r="G1471" s="8"/>
      <c r="H1471" s="8"/>
      <c r="I1471" s="8"/>
      <c r="J1471" s="29"/>
      <c r="K1471" s="8"/>
      <c r="L1471" s="8"/>
      <c r="M1471" s="8"/>
      <c r="N1471" s="8"/>
      <c r="O1471" s="8"/>
      <c r="P1471" s="29"/>
      <c r="Q1471" s="8"/>
      <c r="R1471" s="8"/>
      <c r="S1471" s="29"/>
      <c r="T1471" s="8"/>
      <c r="U1471" s="8"/>
      <c r="V1471" s="8"/>
      <c r="W1471" s="29"/>
      <c r="X1471" s="8"/>
      <c r="Y1471" s="8"/>
      <c r="Z1471" s="8"/>
      <c r="AA1471" s="8"/>
      <c r="AB1471" s="8"/>
      <c r="AC1471" s="8"/>
      <c r="AD1471" s="8"/>
      <c r="AE1471" s="8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>
        <v>24</v>
      </c>
      <c r="AU1471" s="9">
        <v>95</v>
      </c>
      <c r="AV1471" s="9">
        <v>112</v>
      </c>
      <c r="AW1471" s="9">
        <v>110</v>
      </c>
      <c r="AX1471" s="9">
        <v>110</v>
      </c>
      <c r="AY1471" s="9">
        <v>110</v>
      </c>
      <c r="AZ1471" s="9">
        <v>110</v>
      </c>
      <c r="BA1471" s="9">
        <v>110</v>
      </c>
      <c r="BB1471" s="9">
        <v>110</v>
      </c>
      <c r="BC1471" s="9">
        <v>110</v>
      </c>
      <c r="BD1471" s="10">
        <v>110</v>
      </c>
      <c r="BE1471" s="10">
        <v>110</v>
      </c>
      <c r="BF1471" s="10">
        <v>110</v>
      </c>
    </row>
    <row r="1472" spans="1:68" s="26" customFormat="1" x14ac:dyDescent="0.25">
      <c r="A1472" s="1" t="s">
        <v>64</v>
      </c>
      <c r="B1472" s="8"/>
      <c r="C1472" s="8"/>
      <c r="D1472" s="29"/>
      <c r="E1472" s="8"/>
      <c r="F1472" s="8"/>
      <c r="G1472" s="8"/>
      <c r="H1472" s="8"/>
      <c r="I1472" s="8"/>
      <c r="J1472" s="29"/>
      <c r="K1472" s="8"/>
      <c r="L1472" s="8"/>
      <c r="M1472" s="8"/>
      <c r="N1472" s="8"/>
      <c r="O1472" s="8"/>
      <c r="P1472" s="29"/>
      <c r="Q1472" s="8"/>
      <c r="R1472" s="8"/>
      <c r="S1472" s="29"/>
      <c r="T1472" s="8"/>
      <c r="U1472" s="8"/>
      <c r="V1472" s="8"/>
      <c r="W1472" s="29"/>
      <c r="X1472" s="8"/>
      <c r="Y1472" s="8"/>
      <c r="Z1472" s="8"/>
      <c r="AA1472" s="8"/>
      <c r="AB1472" s="8"/>
      <c r="AC1472" s="8"/>
      <c r="AD1472" s="8"/>
      <c r="AE1472" s="8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10"/>
      <c r="BE1472" s="10"/>
      <c r="BF1472" s="10"/>
    </row>
    <row r="1473" spans="1:68" s="26" customFormat="1" x14ac:dyDescent="0.25">
      <c r="A1473" s="1" t="s">
        <v>60</v>
      </c>
      <c r="B1473" s="8"/>
      <c r="C1473" s="8"/>
      <c r="D1473" s="29"/>
      <c r="E1473" s="8"/>
      <c r="F1473" s="8"/>
      <c r="G1473" s="8"/>
      <c r="H1473" s="8"/>
      <c r="I1473" s="8"/>
      <c r="J1473" s="29"/>
      <c r="K1473" s="8"/>
      <c r="L1473" s="8"/>
      <c r="M1473" s="8"/>
      <c r="N1473" s="8"/>
      <c r="O1473" s="8"/>
      <c r="P1473" s="29"/>
      <c r="Q1473" s="8"/>
      <c r="R1473" s="8"/>
      <c r="S1473" s="29"/>
      <c r="T1473" s="8"/>
      <c r="U1473" s="8"/>
      <c r="V1473" s="8"/>
      <c r="W1473" s="29"/>
      <c r="X1473" s="8"/>
      <c r="Y1473" s="8"/>
      <c r="Z1473" s="8"/>
      <c r="AA1473" s="8"/>
      <c r="AB1473" s="8"/>
      <c r="AC1473" s="8"/>
      <c r="AD1473" s="8"/>
      <c r="AE1473" s="8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10"/>
      <c r="BE1473" s="10"/>
      <c r="BF1473" s="10"/>
    </row>
    <row r="1474" spans="1:68" s="29" customFormat="1" x14ac:dyDescent="0.25">
      <c r="A1474" s="6" t="s">
        <v>68</v>
      </c>
      <c r="B1474" s="4"/>
      <c r="C1474" s="4"/>
      <c r="D1474" s="40"/>
      <c r="E1474" s="4"/>
      <c r="F1474" s="4"/>
      <c r="G1474" s="4"/>
      <c r="H1474" s="4"/>
      <c r="I1474" s="4"/>
      <c r="J1474" s="40"/>
      <c r="K1474" s="4"/>
      <c r="L1474" s="4"/>
      <c r="M1474" s="4"/>
      <c r="N1474" s="4"/>
      <c r="O1474" s="4"/>
      <c r="P1474" s="40"/>
      <c r="Q1474" s="4"/>
      <c r="R1474" s="4"/>
      <c r="S1474" s="40"/>
      <c r="T1474" s="4"/>
      <c r="U1474" s="4"/>
      <c r="V1474" s="4"/>
      <c r="W1474" s="40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  <c r="AM1474" s="4"/>
      <c r="AN1474" s="4"/>
      <c r="AO1474" s="4"/>
      <c r="AP1474" s="4"/>
      <c r="AQ1474" s="4"/>
      <c r="AR1474" s="4"/>
      <c r="AS1474" s="4"/>
      <c r="AT1474" s="4">
        <f t="shared" ref="AT1474:BF1474" si="228">SUM(AT1471:AT1473)</f>
        <v>24</v>
      </c>
      <c r="AU1474" s="4">
        <f t="shared" si="228"/>
        <v>95</v>
      </c>
      <c r="AV1474" s="4">
        <f t="shared" si="228"/>
        <v>112</v>
      </c>
      <c r="AW1474" s="4">
        <f t="shared" si="228"/>
        <v>110</v>
      </c>
      <c r="AX1474" s="4">
        <f t="shared" si="228"/>
        <v>110</v>
      </c>
      <c r="AY1474" s="4">
        <f t="shared" si="228"/>
        <v>110</v>
      </c>
      <c r="AZ1474" s="4">
        <f t="shared" si="228"/>
        <v>110</v>
      </c>
      <c r="BA1474" s="4">
        <f t="shared" si="228"/>
        <v>110</v>
      </c>
      <c r="BB1474" s="4">
        <f t="shared" si="228"/>
        <v>110</v>
      </c>
      <c r="BC1474" s="4">
        <f t="shared" si="228"/>
        <v>110</v>
      </c>
      <c r="BD1474" s="4">
        <f t="shared" si="228"/>
        <v>110</v>
      </c>
      <c r="BE1474" s="4">
        <f t="shared" si="228"/>
        <v>110</v>
      </c>
      <c r="BF1474" s="4">
        <f t="shared" si="228"/>
        <v>110</v>
      </c>
      <c r="BG1474" s="4"/>
      <c r="BH1474" s="4"/>
    </row>
    <row r="1475" spans="1:68" s="26" customFormat="1" ht="15" customHeight="1" x14ac:dyDescent="0.25">
      <c r="A1475" s="8" t="s">
        <v>109</v>
      </c>
      <c r="B1475" s="16"/>
      <c r="C1475" s="16"/>
      <c r="D1475" s="34"/>
      <c r="E1475" s="16"/>
      <c r="F1475" s="16"/>
      <c r="G1475" s="16"/>
      <c r="H1475" s="16"/>
      <c r="I1475" s="16"/>
      <c r="J1475" s="34"/>
      <c r="K1475" s="16"/>
      <c r="L1475" s="16"/>
      <c r="M1475" s="16"/>
      <c r="N1475" s="16"/>
      <c r="O1475" s="16"/>
      <c r="P1475" s="34"/>
      <c r="Q1475" s="16"/>
      <c r="R1475" s="16"/>
      <c r="S1475" s="34"/>
      <c r="T1475" s="16"/>
      <c r="U1475" s="16"/>
      <c r="V1475" s="16"/>
      <c r="W1475" s="34"/>
      <c r="X1475" s="16"/>
      <c r="Y1475" s="16"/>
      <c r="Z1475" s="16"/>
      <c r="AA1475" s="16"/>
      <c r="AB1475" s="16"/>
      <c r="AC1475" s="16"/>
      <c r="AD1475" s="16"/>
      <c r="AE1475" s="16"/>
      <c r="AF1475" s="18"/>
      <c r="AG1475" s="18"/>
      <c r="AH1475" s="18"/>
      <c r="AI1475" s="18"/>
      <c r="AJ1475" s="18"/>
      <c r="AK1475" s="18"/>
      <c r="AL1475" s="18"/>
      <c r="AM1475" s="18"/>
      <c r="AN1475" s="18"/>
      <c r="AO1475" s="18"/>
      <c r="AP1475" s="18"/>
      <c r="AQ1475" s="18"/>
      <c r="AR1475" s="18"/>
      <c r="AS1475" s="18"/>
      <c r="AT1475" s="18"/>
      <c r="AU1475" s="18"/>
      <c r="AV1475" s="18"/>
      <c r="AW1475" s="18"/>
      <c r="AX1475" s="18"/>
      <c r="AY1475" s="18"/>
      <c r="AZ1475" s="18"/>
      <c r="BA1475" s="18"/>
      <c r="BB1475" s="18"/>
      <c r="BC1475" s="18"/>
      <c r="BD1475" s="10"/>
      <c r="BE1475" s="10"/>
      <c r="BF1475" s="10"/>
    </row>
    <row r="1476" spans="1:68" s="26" customFormat="1" ht="15" customHeight="1" x14ac:dyDescent="0.25">
      <c r="A1476" s="1" t="s">
        <v>67</v>
      </c>
      <c r="B1476" s="9">
        <v>1528</v>
      </c>
      <c r="C1476" s="9">
        <v>1642</v>
      </c>
      <c r="D1476" s="10">
        <v>2137</v>
      </c>
      <c r="E1476" s="9">
        <v>1571</v>
      </c>
      <c r="F1476" s="10">
        <v>1224</v>
      </c>
      <c r="G1476" s="10">
        <v>765</v>
      </c>
      <c r="H1476" s="9">
        <v>116</v>
      </c>
      <c r="I1476" s="10">
        <v>1</v>
      </c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/>
      <c r="AC1476" s="10"/>
      <c r="AD1476" s="10"/>
      <c r="AE1476" s="10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>
        <v>1</v>
      </c>
      <c r="AZ1476" s="9">
        <v>13</v>
      </c>
      <c r="BA1476" s="9">
        <v>34</v>
      </c>
      <c r="BB1476" s="9">
        <v>81</v>
      </c>
      <c r="BC1476" s="9">
        <v>110</v>
      </c>
      <c r="BD1476" s="10">
        <v>159</v>
      </c>
      <c r="BE1476" s="10">
        <v>217</v>
      </c>
      <c r="BF1476" s="10">
        <v>272</v>
      </c>
      <c r="BG1476" s="26">
        <v>320</v>
      </c>
      <c r="BH1476" s="26">
        <v>354</v>
      </c>
      <c r="BI1476" s="26">
        <v>431</v>
      </c>
      <c r="BJ1476" s="26">
        <v>345</v>
      </c>
      <c r="BK1476" s="26">
        <v>450</v>
      </c>
      <c r="BL1476" s="26">
        <v>445</v>
      </c>
      <c r="BM1476" s="26">
        <v>445</v>
      </c>
      <c r="BN1476" s="26">
        <v>445</v>
      </c>
      <c r="BO1476" s="26">
        <v>445</v>
      </c>
      <c r="BP1476" s="26">
        <v>444</v>
      </c>
    </row>
    <row r="1477" spans="1:68" s="26" customFormat="1" ht="15" customHeight="1" x14ac:dyDescent="0.25">
      <c r="A1477" s="1" t="s">
        <v>64</v>
      </c>
      <c r="B1477" s="14">
        <v>3</v>
      </c>
      <c r="C1477" s="14">
        <v>0</v>
      </c>
      <c r="D1477" s="27">
        <v>0</v>
      </c>
      <c r="E1477" s="27">
        <v>55</v>
      </c>
      <c r="F1477" s="27">
        <v>51</v>
      </c>
      <c r="G1477" s="27">
        <v>4</v>
      </c>
      <c r="H1477" s="12"/>
      <c r="I1477" s="12"/>
      <c r="J1477" s="33"/>
      <c r="K1477" s="12"/>
      <c r="L1477" s="12"/>
      <c r="M1477" s="12"/>
      <c r="N1477" s="12"/>
      <c r="O1477" s="12"/>
      <c r="P1477" s="33"/>
      <c r="Q1477" s="12"/>
      <c r="R1477" s="12"/>
      <c r="S1477" s="33"/>
      <c r="T1477" s="12"/>
      <c r="U1477" s="12"/>
      <c r="V1477" s="12"/>
      <c r="W1477" s="33"/>
      <c r="X1477" s="12"/>
      <c r="Y1477" s="12"/>
      <c r="Z1477" s="12"/>
      <c r="AA1477" s="12"/>
      <c r="AB1477" s="12"/>
      <c r="AC1477" s="12"/>
      <c r="AD1477" s="12"/>
      <c r="AE1477" s="12"/>
      <c r="AF1477" s="14"/>
      <c r="AG1477" s="14"/>
      <c r="AH1477" s="14"/>
      <c r="AI1477" s="14"/>
      <c r="AJ1477" s="14"/>
      <c r="AK1477" s="14"/>
      <c r="AL1477" s="14"/>
      <c r="AM1477" s="14"/>
      <c r="AN1477" s="14"/>
      <c r="AO1477" s="14"/>
      <c r="AP1477" s="14"/>
      <c r="AQ1477" s="14"/>
      <c r="AR1477" s="14"/>
      <c r="AS1477" s="14"/>
      <c r="AT1477" s="14"/>
      <c r="AU1477" s="14"/>
      <c r="AV1477" s="14"/>
      <c r="AW1477" s="14"/>
      <c r="AX1477" s="14"/>
      <c r="AY1477" s="14"/>
      <c r="AZ1477" s="14"/>
      <c r="BA1477" s="14"/>
      <c r="BB1477" s="14"/>
      <c r="BC1477" s="14"/>
      <c r="BD1477" s="10"/>
      <c r="BE1477" s="10"/>
      <c r="BF1477" s="10"/>
    </row>
    <row r="1478" spans="1:68" s="26" customFormat="1" ht="15" customHeight="1" x14ac:dyDescent="0.25">
      <c r="A1478" s="1" t="s">
        <v>60</v>
      </c>
      <c r="B1478" s="18">
        <v>271</v>
      </c>
      <c r="C1478" s="18">
        <v>46</v>
      </c>
      <c r="D1478" s="17">
        <f>+(C1478+E1478)/2</f>
        <v>237</v>
      </c>
      <c r="E1478" s="17">
        <v>428</v>
      </c>
      <c r="F1478" s="17">
        <v>279</v>
      </c>
      <c r="G1478" s="17">
        <v>175</v>
      </c>
      <c r="H1478" s="18">
        <v>50</v>
      </c>
      <c r="I1478" s="17">
        <v>3</v>
      </c>
      <c r="J1478" s="34"/>
      <c r="K1478" s="16"/>
      <c r="L1478" s="16"/>
      <c r="M1478" s="16"/>
      <c r="N1478" s="16"/>
      <c r="O1478" s="16"/>
      <c r="P1478" s="34"/>
      <c r="Q1478" s="16"/>
      <c r="R1478" s="16"/>
      <c r="S1478" s="34"/>
      <c r="T1478" s="16"/>
      <c r="U1478" s="16"/>
      <c r="V1478" s="16"/>
      <c r="W1478" s="34"/>
      <c r="X1478" s="16"/>
      <c r="Y1478" s="16"/>
      <c r="Z1478" s="16"/>
      <c r="AA1478" s="16"/>
      <c r="AB1478" s="16"/>
      <c r="AC1478" s="16"/>
      <c r="AD1478" s="16"/>
      <c r="AE1478" s="16"/>
      <c r="AF1478" s="18"/>
      <c r="AG1478" s="18"/>
      <c r="AH1478" s="18"/>
      <c r="AI1478" s="18"/>
      <c r="AJ1478" s="18"/>
      <c r="AK1478" s="18"/>
      <c r="AL1478" s="18"/>
      <c r="AM1478" s="18"/>
      <c r="AN1478" s="18"/>
      <c r="AO1478" s="18"/>
      <c r="AP1478" s="18"/>
      <c r="AQ1478" s="18"/>
      <c r="AR1478" s="18"/>
      <c r="AS1478" s="18"/>
      <c r="AT1478" s="18"/>
      <c r="AU1478" s="18"/>
      <c r="AV1478" s="18"/>
      <c r="AW1478" s="18"/>
      <c r="AX1478" s="18"/>
      <c r="AY1478" s="18"/>
      <c r="AZ1478" s="18"/>
      <c r="BA1478" s="18"/>
      <c r="BB1478" s="18"/>
      <c r="BC1478" s="18"/>
      <c r="BD1478" s="10"/>
      <c r="BE1478" s="10"/>
      <c r="BF1478" s="10"/>
    </row>
    <row r="1479" spans="1:68" s="29" customFormat="1" ht="15" customHeight="1" x14ac:dyDescent="0.25">
      <c r="A1479" s="6" t="s">
        <v>68</v>
      </c>
      <c r="B1479" s="4">
        <f t="shared" ref="B1479:I1479" si="229">SUM(B1476:B1478)</f>
        <v>1802</v>
      </c>
      <c r="C1479" s="4">
        <f t="shared" si="229"/>
        <v>1688</v>
      </c>
      <c r="D1479" s="40">
        <f t="shared" si="229"/>
        <v>2374</v>
      </c>
      <c r="E1479" s="4">
        <f t="shared" si="229"/>
        <v>2054</v>
      </c>
      <c r="F1479" s="4">
        <f t="shared" si="229"/>
        <v>1554</v>
      </c>
      <c r="G1479" s="4">
        <f t="shared" si="229"/>
        <v>944</v>
      </c>
      <c r="H1479" s="4">
        <f t="shared" si="229"/>
        <v>166</v>
      </c>
      <c r="I1479" s="4">
        <f t="shared" si="229"/>
        <v>4</v>
      </c>
      <c r="J1479" s="40"/>
      <c r="K1479" s="4"/>
      <c r="L1479" s="4"/>
      <c r="M1479" s="4"/>
      <c r="N1479" s="4"/>
      <c r="O1479" s="4"/>
      <c r="P1479" s="40"/>
      <c r="Q1479" s="4"/>
      <c r="R1479" s="4"/>
      <c r="S1479" s="40"/>
      <c r="T1479" s="4"/>
      <c r="U1479" s="4"/>
      <c r="V1479" s="4"/>
      <c r="W1479" s="40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  <c r="AM1479" s="4"/>
      <c r="AN1479" s="4"/>
      <c r="AO1479" s="4"/>
      <c r="AP1479" s="4"/>
      <c r="AQ1479" s="4"/>
      <c r="AR1479" s="4"/>
      <c r="AS1479" s="4"/>
      <c r="AT1479" s="4"/>
      <c r="AU1479" s="4"/>
      <c r="AV1479" s="4"/>
      <c r="AW1479" s="4"/>
      <c r="AX1479" s="4"/>
      <c r="AY1479" s="4">
        <f t="shared" ref="AY1479:BI1479" si="230">SUM(AY1476:AY1478)</f>
        <v>1</v>
      </c>
      <c r="AZ1479" s="4">
        <f t="shared" si="230"/>
        <v>13</v>
      </c>
      <c r="BA1479" s="4">
        <f t="shared" si="230"/>
        <v>34</v>
      </c>
      <c r="BB1479" s="4">
        <f t="shared" si="230"/>
        <v>81</v>
      </c>
      <c r="BC1479" s="4">
        <f t="shared" si="230"/>
        <v>110</v>
      </c>
      <c r="BD1479" s="4">
        <f t="shared" si="230"/>
        <v>159</v>
      </c>
      <c r="BE1479" s="4">
        <f t="shared" si="230"/>
        <v>217</v>
      </c>
      <c r="BF1479" s="4">
        <f t="shared" si="230"/>
        <v>272</v>
      </c>
      <c r="BG1479" s="4">
        <f t="shared" si="230"/>
        <v>320</v>
      </c>
      <c r="BH1479" s="4">
        <f t="shared" si="230"/>
        <v>354</v>
      </c>
      <c r="BI1479" s="4">
        <f t="shared" si="230"/>
        <v>431</v>
      </c>
      <c r="BJ1479" s="35">
        <v>345</v>
      </c>
      <c r="BK1479" s="35">
        <v>450</v>
      </c>
      <c r="BL1479" s="35">
        <v>445</v>
      </c>
      <c r="BM1479" s="35">
        <v>445</v>
      </c>
      <c r="BN1479" s="35">
        <v>445</v>
      </c>
      <c r="BO1479" s="35">
        <v>445</v>
      </c>
      <c r="BP1479" s="35">
        <v>444</v>
      </c>
    </row>
    <row r="1480" spans="1:68" s="26" customFormat="1" ht="15" customHeight="1" x14ac:dyDescent="0.25">
      <c r="A1480" s="8" t="s">
        <v>243</v>
      </c>
      <c r="B1480" s="18"/>
      <c r="C1480" s="18"/>
      <c r="D1480" s="17"/>
      <c r="E1480" s="17"/>
      <c r="F1480" s="17"/>
      <c r="G1480" s="17"/>
      <c r="H1480" s="18"/>
      <c r="I1480" s="17"/>
      <c r="J1480" s="34"/>
      <c r="K1480" s="16"/>
      <c r="L1480" s="16"/>
      <c r="M1480" s="16"/>
      <c r="N1480" s="16"/>
      <c r="O1480" s="16"/>
      <c r="P1480" s="34"/>
      <c r="Q1480" s="16"/>
      <c r="R1480" s="16"/>
      <c r="S1480" s="34"/>
      <c r="T1480" s="16"/>
      <c r="U1480" s="16"/>
      <c r="V1480" s="16"/>
      <c r="W1480" s="34"/>
      <c r="X1480" s="16"/>
      <c r="Y1480" s="16"/>
      <c r="Z1480" s="16"/>
      <c r="AA1480" s="16"/>
      <c r="AB1480" s="16"/>
      <c r="AC1480" s="16"/>
      <c r="AD1480" s="16"/>
      <c r="AE1480" s="16"/>
      <c r="AF1480" s="18"/>
      <c r="AG1480" s="18"/>
      <c r="AH1480" s="18"/>
      <c r="AI1480" s="18"/>
      <c r="AJ1480" s="18"/>
      <c r="AK1480" s="18"/>
      <c r="AL1480" s="18"/>
      <c r="AM1480" s="18"/>
      <c r="AN1480" s="18"/>
      <c r="AO1480" s="18"/>
      <c r="AP1480" s="18"/>
      <c r="AQ1480" s="18"/>
      <c r="AR1480" s="18"/>
      <c r="AS1480" s="18"/>
      <c r="AT1480" s="18"/>
      <c r="AU1480" s="18"/>
      <c r="AV1480" s="18"/>
      <c r="AW1480" s="18"/>
      <c r="AX1480" s="18"/>
      <c r="AY1480" s="18"/>
      <c r="AZ1480" s="18"/>
      <c r="BA1480" s="18"/>
      <c r="BB1480" s="18"/>
      <c r="BC1480" s="18"/>
      <c r="BD1480" s="10"/>
      <c r="BE1480" s="10"/>
      <c r="BF1480" s="10"/>
    </row>
    <row r="1481" spans="1:68" s="26" customFormat="1" ht="15" customHeight="1" x14ac:dyDescent="0.25">
      <c r="A1481" s="1" t="s">
        <v>67</v>
      </c>
      <c r="B1481" s="9">
        <v>67</v>
      </c>
      <c r="C1481" s="9">
        <v>115</v>
      </c>
      <c r="D1481" s="10">
        <v>169</v>
      </c>
      <c r="E1481" s="9">
        <v>60</v>
      </c>
      <c r="F1481" s="10">
        <v>15</v>
      </c>
      <c r="G1481" s="10">
        <v>11</v>
      </c>
      <c r="H1481" s="9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/>
      <c r="AC1481" s="10"/>
      <c r="AD1481" s="10"/>
      <c r="AE1481" s="10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10"/>
      <c r="BE1481" s="10"/>
      <c r="BF1481" s="10"/>
    </row>
    <row r="1482" spans="1:68" s="26" customFormat="1" x14ac:dyDescent="0.25">
      <c r="A1482" s="1" t="s">
        <v>64</v>
      </c>
      <c r="B1482" s="14">
        <v>153</v>
      </c>
      <c r="C1482" s="14">
        <v>69</v>
      </c>
      <c r="D1482" s="27"/>
      <c r="E1482" s="14"/>
      <c r="F1482" s="14"/>
      <c r="G1482" s="14"/>
      <c r="H1482" s="12"/>
      <c r="I1482" s="12"/>
      <c r="J1482" s="33"/>
      <c r="K1482" s="12"/>
      <c r="L1482" s="12"/>
      <c r="M1482" s="12"/>
      <c r="N1482" s="12"/>
      <c r="O1482" s="12"/>
      <c r="P1482" s="33"/>
      <c r="Q1482" s="12"/>
      <c r="R1482" s="12"/>
      <c r="S1482" s="33"/>
      <c r="T1482" s="12"/>
      <c r="U1482" s="12"/>
      <c r="V1482" s="12"/>
      <c r="W1482" s="33"/>
      <c r="X1482" s="12"/>
      <c r="Y1482" s="12"/>
      <c r="Z1482" s="12"/>
      <c r="AA1482" s="12"/>
      <c r="AB1482" s="12"/>
      <c r="AC1482" s="12"/>
      <c r="AD1482" s="12"/>
      <c r="AE1482" s="12"/>
      <c r="AF1482" s="14"/>
      <c r="AG1482" s="14"/>
      <c r="AH1482" s="14"/>
      <c r="AI1482" s="14"/>
      <c r="AJ1482" s="14"/>
      <c r="AK1482" s="14"/>
      <c r="AL1482" s="14"/>
      <c r="AM1482" s="14"/>
      <c r="AN1482" s="14"/>
      <c r="AO1482" s="14"/>
      <c r="AP1482" s="14"/>
      <c r="AQ1482" s="14"/>
      <c r="AR1482" s="14"/>
      <c r="AS1482" s="14"/>
      <c r="AT1482" s="14"/>
      <c r="AU1482" s="14"/>
      <c r="AV1482" s="14"/>
      <c r="AW1482" s="14"/>
      <c r="AX1482" s="14"/>
      <c r="AY1482" s="14"/>
      <c r="AZ1482" s="14"/>
      <c r="BA1482" s="14"/>
      <c r="BB1482" s="14"/>
      <c r="BC1482" s="14"/>
      <c r="BD1482" s="10"/>
      <c r="BE1482" s="10"/>
      <c r="BF1482" s="10"/>
    </row>
    <row r="1483" spans="1:68" s="26" customFormat="1" x14ac:dyDescent="0.25">
      <c r="A1483" s="1" t="s">
        <v>60</v>
      </c>
      <c r="B1483" s="14"/>
      <c r="C1483" s="14"/>
      <c r="D1483" s="27"/>
      <c r="E1483" s="14"/>
      <c r="F1483" s="14"/>
      <c r="G1483" s="14"/>
      <c r="H1483" s="12"/>
      <c r="I1483" s="12"/>
      <c r="J1483" s="33"/>
      <c r="K1483" s="12"/>
      <c r="L1483" s="12"/>
      <c r="M1483" s="12"/>
      <c r="N1483" s="12"/>
      <c r="O1483" s="12"/>
      <c r="P1483" s="33"/>
      <c r="Q1483" s="12"/>
      <c r="R1483" s="12"/>
      <c r="S1483" s="33"/>
      <c r="T1483" s="12"/>
      <c r="U1483" s="12"/>
      <c r="V1483" s="12"/>
      <c r="W1483" s="33"/>
      <c r="X1483" s="12"/>
      <c r="Y1483" s="12"/>
      <c r="Z1483" s="12"/>
      <c r="AA1483" s="12"/>
      <c r="AB1483" s="12"/>
      <c r="AC1483" s="12"/>
      <c r="AD1483" s="12"/>
      <c r="AE1483" s="12"/>
      <c r="AF1483" s="14"/>
      <c r="AG1483" s="14"/>
      <c r="AH1483" s="14"/>
      <c r="AI1483" s="14"/>
      <c r="AJ1483" s="14"/>
      <c r="AK1483" s="14"/>
      <c r="AL1483" s="14"/>
      <c r="AM1483" s="14"/>
      <c r="AN1483" s="14"/>
      <c r="AO1483" s="14"/>
      <c r="AP1483" s="14"/>
      <c r="AQ1483" s="14"/>
      <c r="AR1483" s="14"/>
      <c r="AS1483" s="14"/>
      <c r="AT1483" s="14"/>
      <c r="AU1483" s="14"/>
      <c r="AV1483" s="14"/>
      <c r="AW1483" s="14"/>
      <c r="AX1483" s="14"/>
      <c r="AY1483" s="14"/>
      <c r="AZ1483" s="14"/>
      <c r="BA1483" s="14"/>
      <c r="BB1483" s="14"/>
      <c r="BC1483" s="14"/>
      <c r="BD1483" s="10"/>
      <c r="BE1483" s="10"/>
      <c r="BF1483" s="10"/>
    </row>
    <row r="1484" spans="1:68" s="29" customFormat="1" x14ac:dyDescent="0.25">
      <c r="A1484" s="6" t="s">
        <v>68</v>
      </c>
      <c r="B1484" s="4">
        <f t="shared" ref="B1484:G1484" si="231">SUM(B1481:B1483)</f>
        <v>220</v>
      </c>
      <c r="C1484" s="4">
        <f t="shared" si="231"/>
        <v>184</v>
      </c>
      <c r="D1484" s="40">
        <f t="shared" si="231"/>
        <v>169</v>
      </c>
      <c r="E1484" s="4">
        <f t="shared" si="231"/>
        <v>60</v>
      </c>
      <c r="F1484" s="4">
        <f t="shared" si="231"/>
        <v>15</v>
      </c>
      <c r="G1484" s="4">
        <f t="shared" si="231"/>
        <v>11</v>
      </c>
      <c r="H1484" s="4"/>
      <c r="I1484" s="4"/>
      <c r="J1484" s="40"/>
      <c r="K1484" s="4"/>
      <c r="L1484" s="4"/>
      <c r="M1484" s="4"/>
      <c r="N1484" s="4"/>
      <c r="O1484" s="4"/>
      <c r="P1484" s="40"/>
      <c r="Q1484" s="4"/>
      <c r="R1484" s="4"/>
      <c r="S1484" s="40"/>
      <c r="T1484" s="4"/>
      <c r="U1484" s="4"/>
      <c r="V1484" s="4"/>
      <c r="W1484" s="40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  <c r="AM1484" s="4"/>
      <c r="AN1484" s="4"/>
      <c r="AO1484" s="4"/>
      <c r="AP1484" s="4"/>
      <c r="AQ1484" s="4"/>
      <c r="AR1484" s="4"/>
      <c r="AS1484" s="4"/>
      <c r="AT1484" s="4"/>
      <c r="AU1484" s="4"/>
      <c r="AV1484" s="4"/>
      <c r="AW1484" s="4"/>
      <c r="AX1484" s="4"/>
      <c r="AY1484" s="4"/>
      <c r="AZ1484" s="4"/>
      <c r="BA1484" s="4"/>
      <c r="BB1484" s="4"/>
      <c r="BC1484" s="4"/>
      <c r="BD1484" s="68"/>
      <c r="BE1484" s="68"/>
      <c r="BF1484" s="68"/>
    </row>
    <row r="1485" spans="1:68" s="26" customFormat="1" x14ac:dyDescent="0.25">
      <c r="A1485" s="8" t="s">
        <v>244</v>
      </c>
      <c r="B1485" s="8"/>
      <c r="C1485" s="8"/>
      <c r="D1485" s="29"/>
      <c r="E1485" s="8"/>
      <c r="F1485" s="8"/>
      <c r="G1485" s="8"/>
      <c r="H1485" s="8"/>
      <c r="I1485" s="8"/>
      <c r="J1485" s="29"/>
      <c r="K1485" s="8"/>
      <c r="L1485" s="8"/>
      <c r="M1485" s="8"/>
      <c r="N1485" s="8"/>
      <c r="O1485" s="8"/>
      <c r="P1485" s="29"/>
      <c r="Q1485" s="8"/>
      <c r="R1485" s="8"/>
      <c r="S1485" s="29"/>
      <c r="T1485" s="8"/>
      <c r="U1485" s="8"/>
      <c r="V1485" s="8"/>
      <c r="W1485" s="29"/>
      <c r="X1485" s="8"/>
      <c r="Y1485" s="8"/>
      <c r="Z1485" s="8"/>
      <c r="AA1485" s="8"/>
      <c r="AB1485" s="8"/>
      <c r="AC1485" s="8"/>
      <c r="AD1485" s="8"/>
      <c r="AE1485" s="8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10"/>
      <c r="BE1485" s="10"/>
      <c r="BF1485" s="10"/>
    </row>
    <row r="1486" spans="1:68" s="26" customFormat="1" x14ac:dyDescent="0.25">
      <c r="A1486" s="1" t="s">
        <v>67</v>
      </c>
      <c r="B1486" s="9">
        <v>7</v>
      </c>
      <c r="C1486" s="9">
        <v>297</v>
      </c>
      <c r="D1486" s="10">
        <v>337</v>
      </c>
      <c r="E1486" s="9">
        <v>148</v>
      </c>
      <c r="F1486" s="10">
        <v>28</v>
      </c>
      <c r="G1486" s="10">
        <v>8</v>
      </c>
      <c r="H1486" s="9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/>
      <c r="AC1486" s="10"/>
      <c r="AD1486" s="10"/>
      <c r="AE1486" s="10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10"/>
      <c r="BE1486" s="10"/>
      <c r="BF1486" s="10"/>
    </row>
    <row r="1487" spans="1:68" s="26" customFormat="1" x14ac:dyDescent="0.25">
      <c r="A1487" s="1" t="s">
        <v>64</v>
      </c>
      <c r="B1487" s="14">
        <v>366</v>
      </c>
      <c r="C1487" s="14">
        <v>69</v>
      </c>
      <c r="D1487" s="27">
        <v>3</v>
      </c>
      <c r="E1487" s="27"/>
      <c r="F1487" s="27"/>
      <c r="G1487" s="27"/>
      <c r="H1487" s="12"/>
      <c r="I1487" s="12"/>
      <c r="J1487" s="33"/>
      <c r="K1487" s="12"/>
      <c r="L1487" s="12"/>
      <c r="M1487" s="12"/>
      <c r="N1487" s="12"/>
      <c r="O1487" s="12"/>
      <c r="P1487" s="33"/>
      <c r="Q1487" s="12"/>
      <c r="R1487" s="12"/>
      <c r="S1487" s="33"/>
      <c r="T1487" s="12"/>
      <c r="U1487" s="12"/>
      <c r="V1487" s="12"/>
      <c r="W1487" s="33"/>
      <c r="X1487" s="12"/>
      <c r="Y1487" s="12"/>
      <c r="Z1487" s="12"/>
      <c r="AA1487" s="12"/>
      <c r="AB1487" s="12"/>
      <c r="AC1487" s="12"/>
      <c r="AD1487" s="12"/>
      <c r="AE1487" s="12"/>
      <c r="AF1487" s="14"/>
      <c r="AG1487" s="14"/>
      <c r="AH1487" s="14"/>
      <c r="AI1487" s="14"/>
      <c r="AJ1487" s="14"/>
      <c r="AK1487" s="14"/>
      <c r="AL1487" s="14"/>
      <c r="AM1487" s="14"/>
      <c r="AN1487" s="14"/>
      <c r="AO1487" s="14"/>
      <c r="AP1487" s="14"/>
      <c r="AQ1487" s="14"/>
      <c r="AR1487" s="14"/>
      <c r="AS1487" s="14"/>
      <c r="AT1487" s="14"/>
      <c r="AU1487" s="14"/>
      <c r="AV1487" s="14"/>
      <c r="AW1487" s="14"/>
      <c r="AX1487" s="14"/>
      <c r="AY1487" s="14"/>
      <c r="AZ1487" s="14"/>
      <c r="BA1487" s="14"/>
      <c r="BB1487" s="14"/>
      <c r="BC1487" s="14"/>
      <c r="BD1487" s="10"/>
      <c r="BE1487" s="10"/>
      <c r="BF1487" s="10"/>
    </row>
    <row r="1488" spans="1:68" s="26" customFormat="1" x14ac:dyDescent="0.25">
      <c r="A1488" s="1" t="s">
        <v>60</v>
      </c>
      <c r="B1488" s="18">
        <v>30</v>
      </c>
      <c r="C1488" s="18"/>
      <c r="D1488" s="17"/>
      <c r="E1488" s="18"/>
      <c r="F1488" s="18"/>
      <c r="G1488" s="18"/>
      <c r="H1488" s="16"/>
      <c r="I1488" s="16"/>
      <c r="J1488" s="34"/>
      <c r="K1488" s="16"/>
      <c r="L1488" s="16"/>
      <c r="M1488" s="16"/>
      <c r="N1488" s="16"/>
      <c r="O1488" s="16"/>
      <c r="P1488" s="34"/>
      <c r="Q1488" s="16"/>
      <c r="R1488" s="16"/>
      <c r="S1488" s="34"/>
      <c r="T1488" s="16"/>
      <c r="U1488" s="16"/>
      <c r="V1488" s="16"/>
      <c r="W1488" s="34"/>
      <c r="X1488" s="16"/>
      <c r="Y1488" s="16"/>
      <c r="Z1488" s="16"/>
      <c r="AA1488" s="16"/>
      <c r="AB1488" s="16"/>
      <c r="AC1488" s="16"/>
      <c r="AD1488" s="16"/>
      <c r="AE1488" s="16"/>
      <c r="AF1488" s="18"/>
      <c r="AG1488" s="18"/>
      <c r="AH1488" s="18"/>
      <c r="AI1488" s="18"/>
      <c r="AJ1488" s="18"/>
      <c r="AK1488" s="18"/>
      <c r="AL1488" s="18"/>
      <c r="AM1488" s="18"/>
      <c r="AN1488" s="18"/>
      <c r="AO1488" s="18"/>
      <c r="AP1488" s="18"/>
      <c r="AQ1488" s="18"/>
      <c r="AR1488" s="18"/>
      <c r="AS1488" s="18"/>
      <c r="AT1488" s="18"/>
      <c r="AU1488" s="18"/>
      <c r="AV1488" s="18"/>
      <c r="AW1488" s="18"/>
      <c r="AX1488" s="18"/>
      <c r="AY1488" s="18"/>
      <c r="AZ1488" s="18"/>
      <c r="BA1488" s="18"/>
      <c r="BB1488" s="18"/>
      <c r="BC1488" s="18"/>
      <c r="BD1488" s="10"/>
      <c r="BE1488" s="10"/>
      <c r="BF1488" s="10"/>
    </row>
    <row r="1489" spans="1:58" s="29" customFormat="1" x14ac:dyDescent="0.25">
      <c r="A1489" s="6" t="s">
        <v>68</v>
      </c>
      <c r="B1489" s="4">
        <f t="shared" ref="B1489:G1489" si="232">SUM(B1486:B1488)</f>
        <v>403</v>
      </c>
      <c r="C1489" s="4">
        <f t="shared" si="232"/>
        <v>366</v>
      </c>
      <c r="D1489" s="40">
        <f t="shared" si="232"/>
        <v>340</v>
      </c>
      <c r="E1489" s="4">
        <f t="shared" si="232"/>
        <v>148</v>
      </c>
      <c r="F1489" s="4">
        <f t="shared" si="232"/>
        <v>28</v>
      </c>
      <c r="G1489" s="4">
        <f t="shared" si="232"/>
        <v>8</v>
      </c>
      <c r="H1489" s="4"/>
      <c r="I1489" s="4"/>
      <c r="J1489" s="40"/>
      <c r="K1489" s="4"/>
      <c r="L1489" s="4"/>
      <c r="M1489" s="4"/>
      <c r="N1489" s="4"/>
      <c r="O1489" s="4"/>
      <c r="P1489" s="40"/>
      <c r="Q1489" s="4"/>
      <c r="R1489" s="4"/>
      <c r="S1489" s="40"/>
      <c r="T1489" s="4"/>
      <c r="U1489" s="4"/>
      <c r="V1489" s="4"/>
      <c r="W1489" s="40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  <c r="AM1489" s="4"/>
      <c r="AN1489" s="4"/>
      <c r="AO1489" s="4"/>
      <c r="AP1489" s="4"/>
      <c r="AQ1489" s="4"/>
      <c r="AR1489" s="4"/>
      <c r="AS1489" s="4"/>
      <c r="AT1489" s="4"/>
      <c r="AU1489" s="4"/>
      <c r="AV1489" s="4"/>
      <c r="AW1489" s="4"/>
      <c r="AX1489" s="4"/>
      <c r="AY1489" s="4"/>
      <c r="AZ1489" s="4"/>
      <c r="BA1489" s="4"/>
      <c r="BB1489" s="4"/>
      <c r="BC1489" s="4"/>
      <c r="BD1489" s="68"/>
      <c r="BE1489" s="68"/>
      <c r="BF1489" s="68"/>
    </row>
    <row r="1490" spans="1:58" s="26" customFormat="1" x14ac:dyDescent="0.25">
      <c r="A1490" s="8" t="s">
        <v>248</v>
      </c>
      <c r="B1490" s="18"/>
      <c r="C1490" s="18"/>
      <c r="D1490" s="17"/>
      <c r="E1490" s="18"/>
      <c r="F1490" s="18"/>
      <c r="G1490" s="18"/>
      <c r="H1490" s="16"/>
      <c r="I1490" s="16"/>
      <c r="J1490" s="34"/>
      <c r="K1490" s="16"/>
      <c r="L1490" s="16"/>
      <c r="M1490" s="16"/>
      <c r="N1490" s="16"/>
      <c r="O1490" s="16"/>
      <c r="P1490" s="34"/>
      <c r="Q1490" s="16"/>
      <c r="R1490" s="16"/>
      <c r="S1490" s="34"/>
      <c r="T1490" s="16"/>
      <c r="U1490" s="16"/>
      <c r="V1490" s="16"/>
      <c r="W1490" s="34"/>
      <c r="X1490" s="16"/>
      <c r="Y1490" s="16"/>
      <c r="Z1490" s="16"/>
      <c r="AA1490" s="16"/>
      <c r="AB1490" s="16"/>
      <c r="AC1490" s="16"/>
      <c r="AD1490" s="16"/>
      <c r="AE1490" s="16"/>
      <c r="AF1490" s="18"/>
      <c r="AG1490" s="18"/>
      <c r="AH1490" s="18"/>
      <c r="AI1490" s="18"/>
      <c r="AJ1490" s="18"/>
      <c r="AK1490" s="18"/>
      <c r="AL1490" s="18"/>
      <c r="AM1490" s="18"/>
      <c r="AN1490" s="18"/>
      <c r="AO1490" s="18"/>
      <c r="AP1490" s="18"/>
      <c r="AQ1490" s="18"/>
      <c r="AR1490" s="18"/>
      <c r="AS1490" s="18"/>
      <c r="AT1490" s="18"/>
      <c r="AU1490" s="18"/>
      <c r="AV1490" s="18"/>
      <c r="AW1490" s="18"/>
      <c r="AX1490" s="18"/>
      <c r="AY1490" s="18"/>
      <c r="AZ1490" s="18"/>
      <c r="BA1490" s="18"/>
      <c r="BB1490" s="18"/>
      <c r="BC1490" s="18"/>
      <c r="BD1490" s="10"/>
      <c r="BE1490" s="10"/>
      <c r="BF1490" s="10"/>
    </row>
    <row r="1491" spans="1:58" s="26" customFormat="1" x14ac:dyDescent="0.25">
      <c r="A1491" s="1" t="s">
        <v>67</v>
      </c>
      <c r="B1491" s="9">
        <v>4</v>
      </c>
      <c r="C1491" s="9">
        <v>317</v>
      </c>
      <c r="D1491" s="10">
        <v>350</v>
      </c>
      <c r="E1491" s="9">
        <v>643</v>
      </c>
      <c r="F1491" s="10">
        <v>701</v>
      </c>
      <c r="G1491" s="10">
        <v>810</v>
      </c>
      <c r="H1491" s="9">
        <v>975</v>
      </c>
      <c r="I1491" s="10">
        <v>933</v>
      </c>
      <c r="J1491" s="10">
        <v>618</v>
      </c>
      <c r="K1491" s="10">
        <v>416</v>
      </c>
      <c r="L1491" s="10">
        <v>90</v>
      </c>
      <c r="M1491" s="10">
        <v>40</v>
      </c>
      <c r="N1491" s="10">
        <v>80</v>
      </c>
      <c r="O1491" s="10">
        <v>98</v>
      </c>
      <c r="P1491" s="10">
        <v>71</v>
      </c>
      <c r="Q1491" s="10">
        <v>69</v>
      </c>
      <c r="R1491" s="10">
        <v>87</v>
      </c>
      <c r="S1491" s="10">
        <v>84</v>
      </c>
      <c r="T1491" s="10">
        <v>71</v>
      </c>
      <c r="U1491" s="10">
        <v>91</v>
      </c>
      <c r="V1491" s="10">
        <v>79</v>
      </c>
      <c r="W1491" s="10">
        <v>89</v>
      </c>
      <c r="X1491" s="10">
        <v>60</v>
      </c>
      <c r="Y1491" s="10">
        <v>2</v>
      </c>
      <c r="Z1491" s="10">
        <v>1</v>
      </c>
      <c r="AA1491" s="10">
        <v>1</v>
      </c>
      <c r="AB1491" s="10">
        <v>1</v>
      </c>
      <c r="AC1491" s="10"/>
      <c r="AD1491" s="10"/>
      <c r="AE1491" s="10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10"/>
      <c r="BE1491" s="10"/>
      <c r="BF1491" s="10"/>
    </row>
    <row r="1492" spans="1:58" s="26" customFormat="1" x14ac:dyDescent="0.25">
      <c r="A1492" s="1" t="s">
        <v>64</v>
      </c>
      <c r="B1492" s="14"/>
      <c r="C1492" s="14"/>
      <c r="D1492" s="27"/>
      <c r="E1492" s="27">
        <v>48</v>
      </c>
      <c r="F1492" s="27">
        <v>64</v>
      </c>
      <c r="G1492" s="27">
        <v>61</v>
      </c>
      <c r="H1492" s="14">
        <v>61</v>
      </c>
      <c r="I1492" s="27">
        <v>16</v>
      </c>
      <c r="J1492" s="33"/>
      <c r="K1492" s="12"/>
      <c r="L1492" s="12"/>
      <c r="M1492" s="12"/>
      <c r="N1492" s="12"/>
      <c r="O1492" s="12"/>
      <c r="P1492" s="33"/>
      <c r="Q1492" s="12"/>
      <c r="R1492" s="12"/>
      <c r="S1492" s="33"/>
      <c r="T1492" s="12"/>
      <c r="U1492" s="12"/>
      <c r="V1492" s="12"/>
      <c r="W1492" s="33"/>
      <c r="X1492" s="12"/>
      <c r="Y1492" s="12"/>
      <c r="Z1492" s="12"/>
      <c r="AA1492" s="12"/>
      <c r="AB1492" s="12"/>
      <c r="AC1492" s="12"/>
      <c r="AD1492" s="12"/>
      <c r="AE1492" s="12"/>
      <c r="AF1492" s="14"/>
      <c r="AG1492" s="14"/>
      <c r="AH1492" s="14"/>
      <c r="AI1492" s="14"/>
      <c r="AJ1492" s="14"/>
      <c r="AK1492" s="14"/>
      <c r="AL1492" s="14"/>
      <c r="AM1492" s="14"/>
      <c r="AN1492" s="14"/>
      <c r="AO1492" s="14"/>
      <c r="AP1492" s="14"/>
      <c r="AQ1492" s="14"/>
      <c r="AR1492" s="14"/>
      <c r="AS1492" s="14"/>
      <c r="AT1492" s="14"/>
      <c r="AU1492" s="14"/>
      <c r="AV1492" s="14"/>
      <c r="AW1492" s="14"/>
      <c r="AX1492" s="14"/>
      <c r="AY1492" s="14"/>
      <c r="AZ1492" s="14"/>
      <c r="BA1492" s="14"/>
      <c r="BB1492" s="14"/>
      <c r="BC1492" s="14"/>
      <c r="BD1492" s="10"/>
      <c r="BE1492" s="10"/>
      <c r="BF1492" s="10"/>
    </row>
    <row r="1493" spans="1:58" s="26" customFormat="1" x14ac:dyDescent="0.25">
      <c r="A1493" s="1" t="s">
        <v>60</v>
      </c>
      <c r="B1493" s="19"/>
      <c r="C1493" s="19"/>
      <c r="D1493" s="28"/>
      <c r="E1493" s="19"/>
      <c r="F1493" s="19"/>
      <c r="G1493" s="19"/>
      <c r="H1493" s="18"/>
      <c r="I1493" s="17">
        <v>38</v>
      </c>
      <c r="J1493" s="17">
        <v>20</v>
      </c>
      <c r="K1493" s="17">
        <v>5</v>
      </c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8"/>
      <c r="AG1493" s="18"/>
      <c r="AH1493" s="18"/>
      <c r="AI1493" s="18"/>
      <c r="AJ1493" s="18"/>
      <c r="AK1493" s="18"/>
      <c r="AL1493" s="18"/>
      <c r="AM1493" s="18"/>
      <c r="AN1493" s="18"/>
      <c r="AO1493" s="18"/>
      <c r="AP1493" s="18"/>
      <c r="AQ1493" s="18"/>
      <c r="AR1493" s="18"/>
      <c r="AS1493" s="18"/>
      <c r="AT1493" s="18"/>
      <c r="AU1493" s="18"/>
      <c r="AV1493" s="18"/>
      <c r="AW1493" s="18"/>
      <c r="AX1493" s="18"/>
      <c r="AY1493" s="18"/>
      <c r="AZ1493" s="18"/>
      <c r="BA1493" s="18"/>
      <c r="BB1493" s="18"/>
      <c r="BC1493" s="18"/>
      <c r="BD1493" s="10"/>
      <c r="BE1493" s="10"/>
      <c r="BF1493" s="10"/>
    </row>
    <row r="1494" spans="1:58" s="29" customFormat="1" x14ac:dyDescent="0.25">
      <c r="A1494" s="6" t="s">
        <v>68</v>
      </c>
      <c r="B1494" s="4">
        <f t="shared" ref="B1494:AB1494" si="233">SUM(B1491:B1493)</f>
        <v>4</v>
      </c>
      <c r="C1494" s="4">
        <f t="shared" si="233"/>
        <v>317</v>
      </c>
      <c r="D1494" s="40">
        <f t="shared" si="233"/>
        <v>350</v>
      </c>
      <c r="E1494" s="4">
        <f t="shared" si="233"/>
        <v>691</v>
      </c>
      <c r="F1494" s="4">
        <f t="shared" si="233"/>
        <v>765</v>
      </c>
      <c r="G1494" s="4">
        <f t="shared" si="233"/>
        <v>871</v>
      </c>
      <c r="H1494" s="4">
        <f t="shared" si="233"/>
        <v>1036</v>
      </c>
      <c r="I1494" s="4">
        <f t="shared" si="233"/>
        <v>987</v>
      </c>
      <c r="J1494" s="40">
        <f t="shared" si="233"/>
        <v>638</v>
      </c>
      <c r="K1494" s="4">
        <f t="shared" si="233"/>
        <v>421</v>
      </c>
      <c r="L1494" s="4">
        <f t="shared" si="233"/>
        <v>90</v>
      </c>
      <c r="M1494" s="4">
        <f t="shared" si="233"/>
        <v>40</v>
      </c>
      <c r="N1494" s="4">
        <f t="shared" si="233"/>
        <v>80</v>
      </c>
      <c r="O1494" s="4">
        <f t="shared" si="233"/>
        <v>98</v>
      </c>
      <c r="P1494" s="40">
        <f t="shared" si="233"/>
        <v>71</v>
      </c>
      <c r="Q1494" s="4">
        <f t="shared" si="233"/>
        <v>69</v>
      </c>
      <c r="R1494" s="4">
        <f t="shared" si="233"/>
        <v>87</v>
      </c>
      <c r="S1494" s="40">
        <f t="shared" si="233"/>
        <v>84</v>
      </c>
      <c r="T1494" s="4">
        <f t="shared" si="233"/>
        <v>71</v>
      </c>
      <c r="U1494" s="4">
        <f t="shared" si="233"/>
        <v>91</v>
      </c>
      <c r="V1494" s="4">
        <f t="shared" si="233"/>
        <v>79</v>
      </c>
      <c r="W1494" s="40">
        <f t="shared" si="233"/>
        <v>89</v>
      </c>
      <c r="X1494" s="4">
        <f t="shared" si="233"/>
        <v>60</v>
      </c>
      <c r="Y1494" s="4">
        <f t="shared" si="233"/>
        <v>2</v>
      </c>
      <c r="Z1494" s="4">
        <f t="shared" si="233"/>
        <v>1</v>
      </c>
      <c r="AA1494" s="4">
        <f t="shared" si="233"/>
        <v>1</v>
      </c>
      <c r="AB1494" s="4">
        <f t="shared" si="233"/>
        <v>1</v>
      </c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  <c r="AM1494" s="4"/>
      <c r="AN1494" s="4"/>
      <c r="AO1494" s="4"/>
      <c r="AP1494" s="4"/>
      <c r="AQ1494" s="4"/>
      <c r="AR1494" s="4"/>
      <c r="AS1494" s="4"/>
      <c r="AT1494" s="4"/>
      <c r="AU1494" s="4"/>
      <c r="AV1494" s="4"/>
      <c r="AW1494" s="4"/>
      <c r="AX1494" s="4"/>
      <c r="AY1494" s="4"/>
      <c r="AZ1494" s="4"/>
      <c r="BA1494" s="4"/>
      <c r="BB1494" s="4"/>
      <c r="BC1494" s="4"/>
      <c r="BD1494" s="68"/>
      <c r="BE1494" s="68"/>
      <c r="BF1494" s="68"/>
    </row>
    <row r="1495" spans="1:58" s="26" customFormat="1" x14ac:dyDescent="0.25">
      <c r="A1495" s="8" t="s">
        <v>217</v>
      </c>
      <c r="B1495" s="19"/>
      <c r="C1495" s="19"/>
      <c r="D1495" s="28"/>
      <c r="E1495" s="19"/>
      <c r="F1495" s="19"/>
      <c r="G1495" s="19"/>
      <c r="H1495" s="18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8"/>
      <c r="AG1495" s="18"/>
      <c r="AH1495" s="18"/>
      <c r="AI1495" s="18"/>
      <c r="AJ1495" s="18"/>
      <c r="AK1495" s="18"/>
      <c r="AL1495" s="18"/>
      <c r="AM1495" s="18"/>
      <c r="AN1495" s="18"/>
      <c r="AO1495" s="18"/>
      <c r="AP1495" s="18"/>
      <c r="AQ1495" s="18"/>
      <c r="AR1495" s="18"/>
      <c r="AS1495" s="18"/>
      <c r="AT1495" s="18"/>
      <c r="AU1495" s="18"/>
      <c r="AV1495" s="18"/>
      <c r="AW1495" s="18"/>
      <c r="AX1495" s="18"/>
      <c r="AY1495" s="18"/>
      <c r="AZ1495" s="18"/>
      <c r="BA1495" s="18"/>
      <c r="BB1495" s="18"/>
      <c r="BC1495" s="18"/>
      <c r="BD1495" s="10"/>
      <c r="BE1495" s="10"/>
      <c r="BF1495" s="10"/>
    </row>
    <row r="1496" spans="1:58" s="26" customFormat="1" x14ac:dyDescent="0.25">
      <c r="A1496" s="1" t="s">
        <v>67</v>
      </c>
      <c r="B1496" s="9">
        <v>9</v>
      </c>
      <c r="C1496" s="9">
        <v>25</v>
      </c>
      <c r="D1496" s="10">
        <v>56</v>
      </c>
      <c r="E1496" s="9">
        <v>156</v>
      </c>
      <c r="F1496" s="10">
        <v>226</v>
      </c>
      <c r="G1496" s="10">
        <v>334</v>
      </c>
      <c r="H1496" s="9">
        <v>355</v>
      </c>
      <c r="I1496" s="10">
        <v>353</v>
      </c>
      <c r="J1496" s="10">
        <v>351</v>
      </c>
      <c r="K1496" s="10">
        <v>342</v>
      </c>
      <c r="L1496" s="10">
        <v>336</v>
      </c>
      <c r="M1496" s="10">
        <v>299</v>
      </c>
      <c r="N1496" s="10">
        <v>264</v>
      </c>
      <c r="O1496" s="10">
        <v>232</v>
      </c>
      <c r="P1496" s="10">
        <v>217</v>
      </c>
      <c r="Q1496" s="10">
        <v>203</v>
      </c>
      <c r="R1496" s="10">
        <v>184</v>
      </c>
      <c r="S1496" s="10">
        <v>171</v>
      </c>
      <c r="T1496" s="10">
        <v>138</v>
      </c>
      <c r="U1496" s="10">
        <v>136</v>
      </c>
      <c r="V1496" s="10">
        <v>124</v>
      </c>
      <c r="W1496" s="10">
        <v>123</v>
      </c>
      <c r="X1496" s="10">
        <v>117</v>
      </c>
      <c r="Y1496" s="10">
        <v>96</v>
      </c>
      <c r="Z1496" s="10">
        <v>216</v>
      </c>
      <c r="AA1496" s="10"/>
      <c r="AB1496" s="10"/>
      <c r="AC1496" s="10"/>
      <c r="AD1496" s="10"/>
      <c r="AE1496" s="10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10"/>
      <c r="BE1496" s="10"/>
      <c r="BF1496" s="10"/>
    </row>
    <row r="1497" spans="1:58" s="26" customFormat="1" x14ac:dyDescent="0.25">
      <c r="A1497" s="1" t="s">
        <v>64</v>
      </c>
      <c r="B1497" s="9"/>
      <c r="C1497" s="9"/>
      <c r="D1497" s="10"/>
      <c r="E1497" s="9"/>
      <c r="F1497" s="10"/>
      <c r="G1497" s="10"/>
      <c r="H1497" s="9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Z1497" s="10"/>
      <c r="AA1497" s="10"/>
      <c r="AB1497" s="10"/>
      <c r="AC1497" s="10"/>
      <c r="AD1497" s="10"/>
      <c r="AE1497" s="10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10"/>
      <c r="BE1497" s="10"/>
      <c r="BF1497" s="10"/>
    </row>
    <row r="1498" spans="1:58" s="26" customFormat="1" x14ac:dyDescent="0.25">
      <c r="A1498" s="1" t="s">
        <v>60</v>
      </c>
      <c r="B1498" s="19"/>
      <c r="C1498" s="19"/>
      <c r="D1498" s="28"/>
      <c r="E1498" s="19"/>
      <c r="F1498" s="19"/>
      <c r="G1498" s="19"/>
      <c r="H1498" s="18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>
        <v>3</v>
      </c>
      <c r="Y1498" s="17">
        <v>1</v>
      </c>
      <c r="Z1498" s="17">
        <v>1</v>
      </c>
      <c r="AA1498" s="17"/>
      <c r="AB1498" s="17"/>
      <c r="AC1498" s="17"/>
      <c r="AD1498" s="17"/>
      <c r="AE1498" s="17"/>
      <c r="AF1498" s="18"/>
      <c r="AG1498" s="18"/>
      <c r="AH1498" s="18"/>
      <c r="AI1498" s="18"/>
      <c r="AJ1498" s="18"/>
      <c r="AK1498" s="18"/>
      <c r="AL1498" s="18"/>
      <c r="AM1498" s="18"/>
      <c r="AN1498" s="18"/>
      <c r="AO1498" s="18"/>
      <c r="AP1498" s="18"/>
      <c r="AQ1498" s="18"/>
      <c r="AR1498" s="18"/>
      <c r="AS1498" s="18"/>
      <c r="AT1498" s="18"/>
      <c r="AU1498" s="18"/>
      <c r="AV1498" s="18"/>
      <c r="AW1498" s="18"/>
      <c r="AX1498" s="18"/>
      <c r="AY1498" s="18"/>
      <c r="AZ1498" s="18"/>
      <c r="BA1498" s="18"/>
      <c r="BB1498" s="18"/>
      <c r="BC1498" s="18"/>
      <c r="BD1498" s="10"/>
      <c r="BE1498" s="10"/>
      <c r="BF1498" s="10"/>
    </row>
    <row r="1499" spans="1:58" s="29" customFormat="1" x14ac:dyDescent="0.25">
      <c r="A1499" s="6" t="s">
        <v>68</v>
      </c>
      <c r="B1499" s="4">
        <f t="shared" ref="B1499:Z1499" si="234">SUM(B1496:B1498)</f>
        <v>9</v>
      </c>
      <c r="C1499" s="4">
        <f t="shared" si="234"/>
        <v>25</v>
      </c>
      <c r="D1499" s="40">
        <f t="shared" si="234"/>
        <v>56</v>
      </c>
      <c r="E1499" s="4">
        <f t="shared" si="234"/>
        <v>156</v>
      </c>
      <c r="F1499" s="4">
        <f t="shared" si="234"/>
        <v>226</v>
      </c>
      <c r="G1499" s="4">
        <f t="shared" si="234"/>
        <v>334</v>
      </c>
      <c r="H1499" s="4">
        <f t="shared" si="234"/>
        <v>355</v>
      </c>
      <c r="I1499" s="4">
        <f t="shared" si="234"/>
        <v>353</v>
      </c>
      <c r="J1499" s="40">
        <f t="shared" si="234"/>
        <v>351</v>
      </c>
      <c r="K1499" s="4">
        <f t="shared" si="234"/>
        <v>342</v>
      </c>
      <c r="L1499" s="4">
        <f t="shared" si="234"/>
        <v>336</v>
      </c>
      <c r="M1499" s="4">
        <f t="shared" si="234"/>
        <v>299</v>
      </c>
      <c r="N1499" s="4">
        <f t="shared" si="234"/>
        <v>264</v>
      </c>
      <c r="O1499" s="4">
        <f t="shared" si="234"/>
        <v>232</v>
      </c>
      <c r="P1499" s="40">
        <f t="shared" si="234"/>
        <v>217</v>
      </c>
      <c r="Q1499" s="4">
        <f t="shared" si="234"/>
        <v>203</v>
      </c>
      <c r="R1499" s="4">
        <f t="shared" si="234"/>
        <v>184</v>
      </c>
      <c r="S1499" s="40">
        <f t="shared" si="234"/>
        <v>171</v>
      </c>
      <c r="T1499" s="4">
        <f t="shared" si="234"/>
        <v>138</v>
      </c>
      <c r="U1499" s="4">
        <f t="shared" si="234"/>
        <v>136</v>
      </c>
      <c r="V1499" s="4">
        <f t="shared" si="234"/>
        <v>124</v>
      </c>
      <c r="W1499" s="40">
        <f t="shared" si="234"/>
        <v>123</v>
      </c>
      <c r="X1499" s="4">
        <f t="shared" si="234"/>
        <v>120</v>
      </c>
      <c r="Y1499" s="4">
        <f t="shared" si="234"/>
        <v>97</v>
      </c>
      <c r="Z1499" s="4">
        <f t="shared" si="234"/>
        <v>217</v>
      </c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  <c r="AM1499" s="4"/>
      <c r="AN1499" s="4"/>
      <c r="AO1499" s="4"/>
      <c r="AP1499" s="4"/>
      <c r="AQ1499" s="4"/>
      <c r="AR1499" s="4"/>
      <c r="AS1499" s="4"/>
      <c r="AT1499" s="4"/>
      <c r="AU1499" s="4"/>
      <c r="AV1499" s="4"/>
      <c r="AW1499" s="4"/>
      <c r="AX1499" s="4"/>
      <c r="AY1499" s="4"/>
      <c r="AZ1499" s="4"/>
      <c r="BA1499" s="4"/>
      <c r="BB1499" s="4"/>
      <c r="BC1499" s="4"/>
      <c r="BD1499" s="68"/>
      <c r="BE1499" s="68"/>
      <c r="BF1499" s="68"/>
    </row>
    <row r="1500" spans="1:58" s="26" customFormat="1" x14ac:dyDescent="0.25">
      <c r="A1500" s="8" t="s">
        <v>42</v>
      </c>
      <c r="B1500" s="8"/>
      <c r="C1500" s="8"/>
      <c r="D1500" s="29"/>
      <c r="E1500" s="8"/>
      <c r="F1500" s="8"/>
      <c r="G1500" s="8"/>
      <c r="H1500" s="8"/>
      <c r="I1500" s="8"/>
      <c r="J1500" s="29"/>
      <c r="K1500" s="8"/>
      <c r="L1500" s="8"/>
      <c r="M1500" s="8"/>
      <c r="N1500" s="8"/>
      <c r="O1500" s="8"/>
      <c r="P1500" s="29"/>
      <c r="Q1500" s="8"/>
      <c r="R1500" s="8"/>
      <c r="S1500" s="29"/>
      <c r="T1500" s="8"/>
      <c r="U1500" s="8"/>
      <c r="V1500" s="8"/>
      <c r="W1500" s="29"/>
      <c r="X1500" s="8"/>
      <c r="Y1500" s="8"/>
      <c r="Z1500" s="8"/>
      <c r="AA1500" s="8"/>
      <c r="AB1500" s="8"/>
      <c r="AC1500" s="8"/>
      <c r="AD1500" s="8"/>
      <c r="AE1500" s="8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10"/>
      <c r="BE1500" s="10"/>
      <c r="BF1500" s="10"/>
    </row>
    <row r="1501" spans="1:58" s="26" customFormat="1" x14ac:dyDescent="0.25">
      <c r="A1501" s="1" t="s">
        <v>67</v>
      </c>
      <c r="B1501" s="9">
        <v>135</v>
      </c>
      <c r="C1501" s="9">
        <v>238</v>
      </c>
      <c r="D1501" s="10">
        <v>623</v>
      </c>
      <c r="E1501" s="9">
        <v>1628</v>
      </c>
      <c r="F1501" s="10">
        <v>2072</v>
      </c>
      <c r="G1501" s="10">
        <v>2249</v>
      </c>
      <c r="H1501" s="9">
        <v>2505</v>
      </c>
      <c r="I1501" s="10">
        <v>2545</v>
      </c>
      <c r="J1501" s="10">
        <v>2693</v>
      </c>
      <c r="K1501" s="10">
        <v>2796</v>
      </c>
      <c r="L1501" s="10">
        <v>2741</v>
      </c>
      <c r="M1501" s="10">
        <v>2401</v>
      </c>
      <c r="N1501" s="10">
        <v>2218</v>
      </c>
      <c r="O1501" s="10">
        <v>1785</v>
      </c>
      <c r="P1501" s="10">
        <v>1375</v>
      </c>
      <c r="Q1501" s="10">
        <v>1061</v>
      </c>
      <c r="R1501" s="10">
        <v>909</v>
      </c>
      <c r="S1501" s="10">
        <v>685</v>
      </c>
      <c r="T1501" s="10">
        <v>599</v>
      </c>
      <c r="U1501" s="10">
        <v>546</v>
      </c>
      <c r="V1501" s="10">
        <v>398</v>
      </c>
      <c r="W1501" s="10">
        <v>379</v>
      </c>
      <c r="X1501" s="10">
        <v>328</v>
      </c>
      <c r="Y1501" s="10">
        <v>234</v>
      </c>
      <c r="Z1501" s="10">
        <v>198</v>
      </c>
      <c r="AA1501" s="10">
        <v>163</v>
      </c>
      <c r="AB1501" s="10">
        <v>140</v>
      </c>
      <c r="AC1501" s="10">
        <v>121</v>
      </c>
      <c r="AD1501" s="10">
        <v>122</v>
      </c>
      <c r="AE1501" s="10">
        <v>120</v>
      </c>
      <c r="AF1501" s="9">
        <v>122</v>
      </c>
      <c r="AG1501" s="9">
        <v>120</v>
      </c>
      <c r="AH1501" s="9">
        <v>121</v>
      </c>
      <c r="AI1501" s="9">
        <v>118</v>
      </c>
      <c r="AJ1501" s="9">
        <v>114</v>
      </c>
      <c r="AK1501" s="9">
        <v>112</v>
      </c>
      <c r="AL1501" s="9">
        <v>97</v>
      </c>
      <c r="AM1501" s="9">
        <v>55</v>
      </c>
      <c r="AN1501" s="9">
        <v>1</v>
      </c>
      <c r="AO1501" s="9">
        <v>1</v>
      </c>
      <c r="AP1501" s="9">
        <v>1</v>
      </c>
      <c r="AQ1501" s="9">
        <v>0</v>
      </c>
      <c r="AR1501" s="9">
        <v>1</v>
      </c>
      <c r="AS1501" s="9">
        <v>1</v>
      </c>
      <c r="AT1501" s="9"/>
      <c r="AU1501" s="9"/>
      <c r="AV1501" s="9"/>
      <c r="AW1501" s="9"/>
      <c r="AX1501" s="9"/>
      <c r="AY1501" s="9"/>
      <c r="AZ1501" s="9"/>
      <c r="BA1501" s="9"/>
      <c r="BB1501" s="9"/>
      <c r="BC1501" s="9"/>
      <c r="BD1501" s="10"/>
      <c r="BE1501" s="10"/>
      <c r="BF1501" s="10"/>
    </row>
    <row r="1502" spans="1:58" s="26" customFormat="1" x14ac:dyDescent="0.25">
      <c r="A1502" s="1" t="s">
        <v>64</v>
      </c>
      <c r="B1502" s="14"/>
      <c r="C1502" s="14"/>
      <c r="D1502" s="27"/>
      <c r="E1502" s="27">
        <v>6</v>
      </c>
      <c r="F1502" s="27">
        <v>37</v>
      </c>
      <c r="G1502" s="27">
        <v>96</v>
      </c>
      <c r="H1502" s="14">
        <v>91</v>
      </c>
      <c r="I1502" s="27">
        <v>66</v>
      </c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15"/>
      <c r="U1502" s="15"/>
      <c r="V1502" s="15"/>
      <c r="W1502" s="15"/>
      <c r="X1502" s="15"/>
      <c r="Y1502" s="15">
        <v>4</v>
      </c>
      <c r="Z1502" s="15">
        <v>4</v>
      </c>
      <c r="AA1502" s="15">
        <v>4</v>
      </c>
      <c r="AB1502" s="15">
        <v>4</v>
      </c>
      <c r="AC1502" s="15">
        <v>4</v>
      </c>
      <c r="AD1502" s="15">
        <v>4</v>
      </c>
      <c r="AE1502" s="15">
        <v>4</v>
      </c>
      <c r="AF1502" s="14">
        <v>2</v>
      </c>
      <c r="AG1502" s="14"/>
      <c r="AH1502" s="14"/>
      <c r="AI1502" s="14"/>
      <c r="AJ1502" s="14"/>
      <c r="AK1502" s="14"/>
      <c r="AL1502" s="14"/>
      <c r="AM1502" s="14"/>
      <c r="AN1502" s="14"/>
      <c r="AO1502" s="14"/>
      <c r="AP1502" s="14"/>
      <c r="AQ1502" s="14"/>
      <c r="AR1502" s="14"/>
      <c r="AS1502" s="14"/>
      <c r="AT1502" s="14"/>
      <c r="AU1502" s="14"/>
      <c r="AV1502" s="14"/>
      <c r="AW1502" s="14"/>
      <c r="AX1502" s="14"/>
      <c r="AY1502" s="14"/>
      <c r="AZ1502" s="14"/>
      <c r="BA1502" s="14"/>
      <c r="BB1502" s="14"/>
      <c r="BC1502" s="14"/>
      <c r="BD1502" s="10"/>
      <c r="BE1502" s="10"/>
      <c r="BF1502" s="10"/>
    </row>
    <row r="1503" spans="1:58" s="26" customFormat="1" x14ac:dyDescent="0.25">
      <c r="A1503" s="1" t="s">
        <v>60</v>
      </c>
      <c r="B1503" s="18"/>
      <c r="C1503" s="18"/>
      <c r="D1503" s="17">
        <f>+(C1503+E1503)/2</f>
        <v>11.5</v>
      </c>
      <c r="E1503" s="17">
        <v>23</v>
      </c>
      <c r="F1503" s="17">
        <v>139</v>
      </c>
      <c r="G1503" s="17">
        <v>179</v>
      </c>
      <c r="H1503" s="18">
        <v>216</v>
      </c>
      <c r="I1503" s="17">
        <v>222</v>
      </c>
      <c r="J1503" s="17">
        <v>221</v>
      </c>
      <c r="K1503" s="17">
        <v>220</v>
      </c>
      <c r="L1503" s="17">
        <v>217</v>
      </c>
      <c r="M1503" s="17">
        <v>196</v>
      </c>
      <c r="N1503" s="17">
        <v>140</v>
      </c>
      <c r="O1503" s="17">
        <v>159</v>
      </c>
      <c r="P1503" s="17">
        <v>168</v>
      </c>
      <c r="Q1503" s="17">
        <v>148</v>
      </c>
      <c r="R1503" s="17">
        <v>142</v>
      </c>
      <c r="S1503" s="17">
        <v>146</v>
      </c>
      <c r="T1503" s="17">
        <v>126</v>
      </c>
      <c r="U1503" s="17">
        <v>140</v>
      </c>
      <c r="V1503" s="17">
        <v>141</v>
      </c>
      <c r="W1503" s="17">
        <v>131</v>
      </c>
      <c r="X1503" s="17">
        <v>120</v>
      </c>
      <c r="Y1503" s="17">
        <v>106</v>
      </c>
      <c r="Z1503" s="17">
        <v>78</v>
      </c>
      <c r="AA1503" s="17">
        <v>72</v>
      </c>
      <c r="AB1503" s="17">
        <v>60</v>
      </c>
      <c r="AC1503" s="17">
        <v>49</v>
      </c>
      <c r="AD1503" s="17">
        <v>48</v>
      </c>
      <c r="AE1503" s="17">
        <v>48</v>
      </c>
      <c r="AF1503" s="18">
        <v>48</v>
      </c>
      <c r="AG1503" s="18">
        <v>45</v>
      </c>
      <c r="AH1503" s="18">
        <v>44</v>
      </c>
      <c r="AI1503" s="18">
        <v>43</v>
      </c>
      <c r="AJ1503" s="18">
        <v>40</v>
      </c>
      <c r="AK1503" s="18">
        <v>40</v>
      </c>
      <c r="AL1503" s="18">
        <v>40</v>
      </c>
      <c r="AM1503" s="18">
        <v>21</v>
      </c>
      <c r="AN1503" s="18">
        <v>1</v>
      </c>
      <c r="AO1503" s="18">
        <v>1</v>
      </c>
      <c r="AP1503" s="18"/>
      <c r="AQ1503" s="18"/>
      <c r="AR1503" s="18"/>
      <c r="AS1503" s="18"/>
      <c r="AT1503" s="18"/>
      <c r="AU1503" s="18"/>
      <c r="AV1503" s="18"/>
      <c r="AW1503" s="18"/>
      <c r="AX1503" s="18"/>
      <c r="AY1503" s="18"/>
      <c r="AZ1503" s="18"/>
      <c r="BA1503" s="18"/>
      <c r="BB1503" s="18"/>
      <c r="BC1503" s="18"/>
      <c r="BD1503" s="10"/>
      <c r="BE1503" s="10"/>
      <c r="BF1503" s="10"/>
    </row>
    <row r="1504" spans="1:58" s="29" customFormat="1" x14ac:dyDescent="0.25">
      <c r="A1504" s="6" t="s">
        <v>68</v>
      </c>
      <c r="B1504" s="4">
        <f>SUM(B1501:B1503)</f>
        <v>135</v>
      </c>
      <c r="C1504" s="4">
        <f t="shared" ref="C1504:AS1504" si="235">SUM(C1501:C1503)</f>
        <v>238</v>
      </c>
      <c r="D1504" s="40">
        <f t="shared" si="235"/>
        <v>634.5</v>
      </c>
      <c r="E1504" s="4">
        <f t="shared" si="235"/>
        <v>1657</v>
      </c>
      <c r="F1504" s="4">
        <f t="shared" si="235"/>
        <v>2248</v>
      </c>
      <c r="G1504" s="4">
        <f t="shared" si="235"/>
        <v>2524</v>
      </c>
      <c r="H1504" s="4">
        <f t="shared" si="235"/>
        <v>2812</v>
      </c>
      <c r="I1504" s="4">
        <f t="shared" si="235"/>
        <v>2833</v>
      </c>
      <c r="J1504" s="40">
        <f t="shared" si="235"/>
        <v>2914</v>
      </c>
      <c r="K1504" s="4">
        <f t="shared" si="235"/>
        <v>3016</v>
      </c>
      <c r="L1504" s="4">
        <f t="shared" si="235"/>
        <v>2958</v>
      </c>
      <c r="M1504" s="4">
        <f t="shared" si="235"/>
        <v>2597</v>
      </c>
      <c r="N1504" s="4">
        <f t="shared" si="235"/>
        <v>2358</v>
      </c>
      <c r="O1504" s="4">
        <f t="shared" si="235"/>
        <v>1944</v>
      </c>
      <c r="P1504" s="40">
        <f t="shared" si="235"/>
        <v>1543</v>
      </c>
      <c r="Q1504" s="4">
        <f t="shared" si="235"/>
        <v>1209</v>
      </c>
      <c r="R1504" s="4">
        <f t="shared" si="235"/>
        <v>1051</v>
      </c>
      <c r="S1504" s="40">
        <f t="shared" si="235"/>
        <v>831</v>
      </c>
      <c r="T1504" s="4">
        <f t="shared" si="235"/>
        <v>725</v>
      </c>
      <c r="U1504" s="4">
        <f t="shared" si="235"/>
        <v>686</v>
      </c>
      <c r="V1504" s="4">
        <f t="shared" si="235"/>
        <v>539</v>
      </c>
      <c r="W1504" s="40">
        <f t="shared" si="235"/>
        <v>510</v>
      </c>
      <c r="X1504" s="4">
        <f t="shared" si="235"/>
        <v>448</v>
      </c>
      <c r="Y1504" s="4">
        <f t="shared" si="235"/>
        <v>344</v>
      </c>
      <c r="Z1504" s="4">
        <f t="shared" si="235"/>
        <v>280</v>
      </c>
      <c r="AA1504" s="4">
        <f t="shared" si="235"/>
        <v>239</v>
      </c>
      <c r="AB1504" s="4">
        <f t="shared" si="235"/>
        <v>204</v>
      </c>
      <c r="AC1504" s="4">
        <f t="shared" si="235"/>
        <v>174</v>
      </c>
      <c r="AD1504" s="4">
        <f t="shared" si="235"/>
        <v>174</v>
      </c>
      <c r="AE1504" s="4">
        <f t="shared" si="235"/>
        <v>172</v>
      </c>
      <c r="AF1504" s="4">
        <f t="shared" si="235"/>
        <v>172</v>
      </c>
      <c r="AG1504" s="4">
        <f t="shared" si="235"/>
        <v>165</v>
      </c>
      <c r="AH1504" s="4">
        <f t="shared" si="235"/>
        <v>165</v>
      </c>
      <c r="AI1504" s="4">
        <f t="shared" si="235"/>
        <v>161</v>
      </c>
      <c r="AJ1504" s="4">
        <f t="shared" si="235"/>
        <v>154</v>
      </c>
      <c r="AK1504" s="4">
        <f t="shared" si="235"/>
        <v>152</v>
      </c>
      <c r="AL1504" s="4">
        <f t="shared" si="235"/>
        <v>137</v>
      </c>
      <c r="AM1504" s="4">
        <f t="shared" si="235"/>
        <v>76</v>
      </c>
      <c r="AN1504" s="4">
        <f t="shared" si="235"/>
        <v>2</v>
      </c>
      <c r="AO1504" s="4">
        <f t="shared" si="235"/>
        <v>2</v>
      </c>
      <c r="AP1504" s="4">
        <f t="shared" si="235"/>
        <v>1</v>
      </c>
      <c r="AQ1504" s="4">
        <f t="shared" si="235"/>
        <v>0</v>
      </c>
      <c r="AR1504" s="4">
        <f t="shared" si="235"/>
        <v>1</v>
      </c>
      <c r="AS1504" s="4">
        <f t="shared" si="235"/>
        <v>1</v>
      </c>
      <c r="AT1504" s="4"/>
      <c r="AU1504" s="4"/>
      <c r="AV1504" s="4"/>
      <c r="AW1504" s="4"/>
      <c r="AX1504" s="4"/>
      <c r="AY1504" s="4"/>
      <c r="AZ1504" s="4"/>
      <c r="BA1504" s="4"/>
      <c r="BB1504" s="4"/>
      <c r="BC1504" s="4"/>
      <c r="BD1504" s="68"/>
      <c r="BE1504" s="68"/>
      <c r="BF1504" s="68"/>
    </row>
    <row r="1505" spans="1:61" s="26" customFormat="1" x14ac:dyDescent="0.25">
      <c r="A1505" s="8" t="s">
        <v>250</v>
      </c>
      <c r="B1505" s="18"/>
      <c r="C1505" s="18"/>
      <c r="D1505" s="17"/>
      <c r="E1505" s="17"/>
      <c r="F1505" s="17"/>
      <c r="G1505" s="17"/>
      <c r="H1505" s="18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8"/>
      <c r="AG1505" s="18"/>
      <c r="AH1505" s="18"/>
      <c r="AI1505" s="18"/>
      <c r="AJ1505" s="18"/>
      <c r="AK1505" s="18"/>
      <c r="AL1505" s="18"/>
      <c r="AM1505" s="18"/>
      <c r="AN1505" s="18"/>
      <c r="AO1505" s="18"/>
      <c r="AP1505" s="18"/>
      <c r="AQ1505" s="18"/>
      <c r="AR1505" s="18"/>
      <c r="AS1505" s="18"/>
      <c r="AT1505" s="18"/>
      <c r="AU1505" s="18"/>
      <c r="AV1505" s="18"/>
      <c r="AW1505" s="18"/>
      <c r="AX1505" s="18"/>
      <c r="AY1505" s="18"/>
      <c r="AZ1505" s="18"/>
      <c r="BA1505" s="18"/>
      <c r="BB1505" s="18"/>
      <c r="BC1505" s="18"/>
      <c r="BD1505" s="10"/>
      <c r="BE1505" s="10"/>
      <c r="BF1505" s="10"/>
    </row>
    <row r="1506" spans="1:61" s="26" customFormat="1" x14ac:dyDescent="0.25">
      <c r="A1506" s="1" t="s">
        <v>67</v>
      </c>
      <c r="B1506" s="9"/>
      <c r="C1506" s="9">
        <v>1</v>
      </c>
      <c r="D1506" s="10">
        <v>3</v>
      </c>
      <c r="E1506" s="9">
        <v>1</v>
      </c>
      <c r="F1506" s="10">
        <v>61</v>
      </c>
      <c r="G1506" s="10">
        <v>239</v>
      </c>
      <c r="H1506" s="9">
        <v>427</v>
      </c>
      <c r="I1506" s="10">
        <v>406</v>
      </c>
      <c r="J1506" s="10">
        <v>190</v>
      </c>
      <c r="K1506" s="10">
        <v>189</v>
      </c>
      <c r="L1506" s="10">
        <v>188</v>
      </c>
      <c r="M1506" s="10">
        <v>21</v>
      </c>
      <c r="N1506" s="10">
        <v>8</v>
      </c>
      <c r="O1506" s="10">
        <v>9</v>
      </c>
      <c r="P1506" s="10">
        <v>6</v>
      </c>
      <c r="Q1506" s="10">
        <v>2</v>
      </c>
      <c r="R1506" s="10">
        <v>1</v>
      </c>
      <c r="S1506" s="10">
        <v>1</v>
      </c>
      <c r="T1506" s="10">
        <v>1</v>
      </c>
      <c r="U1506" s="10"/>
      <c r="V1506" s="10"/>
      <c r="W1506" s="10"/>
      <c r="X1506" s="10"/>
      <c r="Y1506" s="10"/>
      <c r="Z1506" s="10"/>
      <c r="AA1506" s="10"/>
      <c r="AB1506" s="10"/>
      <c r="AC1506" s="10">
        <v>0</v>
      </c>
      <c r="AD1506" s="10">
        <v>0</v>
      </c>
      <c r="AE1506" s="10">
        <v>0</v>
      </c>
      <c r="AF1506" s="9"/>
      <c r="AG1506" s="9"/>
      <c r="AH1506" s="9"/>
      <c r="AI1506" s="9"/>
      <c r="AJ1506" s="9"/>
      <c r="AK1506" s="9"/>
      <c r="AL1506" s="9"/>
      <c r="AM1506" s="9"/>
      <c r="AN1506" s="9"/>
      <c r="AO1506" s="9"/>
      <c r="AP1506" s="9"/>
      <c r="AQ1506" s="9"/>
      <c r="AR1506" s="9"/>
      <c r="AS1506" s="9"/>
      <c r="AT1506" s="9"/>
      <c r="AU1506" s="9"/>
      <c r="AV1506" s="9"/>
      <c r="AW1506" s="9"/>
      <c r="AX1506" s="9"/>
      <c r="AY1506" s="9"/>
      <c r="AZ1506" s="9"/>
      <c r="BA1506" s="9"/>
      <c r="BB1506" s="9"/>
      <c r="BC1506" s="9"/>
      <c r="BD1506" s="10"/>
      <c r="BE1506" s="10"/>
      <c r="BF1506" s="10"/>
    </row>
    <row r="1507" spans="1:61" s="26" customFormat="1" x14ac:dyDescent="0.25">
      <c r="A1507" s="1" t="s">
        <v>64</v>
      </c>
      <c r="B1507" s="9"/>
      <c r="C1507" s="9"/>
      <c r="D1507" s="10"/>
      <c r="E1507" s="9"/>
      <c r="F1507" s="10"/>
      <c r="G1507" s="10"/>
      <c r="H1507" s="9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Z1507" s="10"/>
      <c r="AA1507" s="10"/>
      <c r="AB1507" s="10"/>
      <c r="AC1507" s="10"/>
      <c r="AD1507" s="10"/>
      <c r="AE1507" s="10"/>
      <c r="AF1507" s="9"/>
      <c r="AG1507" s="9"/>
      <c r="AH1507" s="9"/>
      <c r="AI1507" s="9"/>
      <c r="AJ1507" s="9"/>
      <c r="AK1507" s="9"/>
      <c r="AL1507" s="9"/>
      <c r="AM1507" s="9"/>
      <c r="AN1507" s="9"/>
      <c r="AO1507" s="9"/>
      <c r="AP1507" s="9"/>
      <c r="AQ1507" s="9"/>
      <c r="AR1507" s="9"/>
      <c r="AS1507" s="9"/>
      <c r="AT1507" s="9"/>
      <c r="AU1507" s="9"/>
      <c r="AV1507" s="9"/>
      <c r="AW1507" s="9"/>
      <c r="AX1507" s="9"/>
      <c r="AY1507" s="9"/>
      <c r="AZ1507" s="9"/>
      <c r="BA1507" s="9"/>
      <c r="BB1507" s="9"/>
      <c r="BC1507" s="9"/>
      <c r="BD1507" s="10"/>
      <c r="BE1507" s="10"/>
      <c r="BF1507" s="10"/>
    </row>
    <row r="1508" spans="1:61" s="26" customFormat="1" x14ac:dyDescent="0.25">
      <c r="A1508" s="1" t="s">
        <v>60</v>
      </c>
      <c r="B1508" s="9"/>
      <c r="C1508" s="9"/>
      <c r="D1508" s="10"/>
      <c r="E1508" s="9"/>
      <c r="F1508" s="10"/>
      <c r="G1508" s="10"/>
      <c r="H1508" s="9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Z1508" s="10"/>
      <c r="AA1508" s="10"/>
      <c r="AB1508" s="10"/>
      <c r="AC1508" s="10"/>
      <c r="AD1508" s="10"/>
      <c r="AE1508" s="10"/>
      <c r="AF1508" s="9"/>
      <c r="AG1508" s="9"/>
      <c r="AH1508" s="9"/>
      <c r="AI1508" s="9"/>
      <c r="AJ1508" s="9"/>
      <c r="AK1508" s="9"/>
      <c r="AL1508" s="9"/>
      <c r="AM1508" s="9"/>
      <c r="AN1508" s="9"/>
      <c r="AO1508" s="9"/>
      <c r="AP1508" s="9"/>
      <c r="AQ1508" s="9"/>
      <c r="AR1508" s="9"/>
      <c r="AS1508" s="9"/>
      <c r="AT1508" s="9"/>
      <c r="AU1508" s="9"/>
      <c r="AV1508" s="9"/>
      <c r="AW1508" s="9"/>
      <c r="AX1508" s="9"/>
      <c r="AY1508" s="9"/>
      <c r="AZ1508" s="9"/>
      <c r="BA1508" s="9"/>
      <c r="BB1508" s="9"/>
      <c r="BC1508" s="9"/>
      <c r="BD1508" s="10"/>
      <c r="BE1508" s="10"/>
      <c r="BF1508" s="10"/>
    </row>
    <row r="1509" spans="1:61" s="29" customFormat="1" x14ac:dyDescent="0.25">
      <c r="A1509" s="6" t="s">
        <v>68</v>
      </c>
      <c r="B1509" s="4"/>
      <c r="C1509" s="4">
        <f t="shared" ref="C1509:T1509" si="236">SUM(C1506:C1508)</f>
        <v>1</v>
      </c>
      <c r="D1509" s="40">
        <f t="shared" si="236"/>
        <v>3</v>
      </c>
      <c r="E1509" s="4">
        <f t="shared" si="236"/>
        <v>1</v>
      </c>
      <c r="F1509" s="4">
        <f t="shared" si="236"/>
        <v>61</v>
      </c>
      <c r="G1509" s="4">
        <f t="shared" si="236"/>
        <v>239</v>
      </c>
      <c r="H1509" s="4">
        <f t="shared" si="236"/>
        <v>427</v>
      </c>
      <c r="I1509" s="4">
        <f t="shared" si="236"/>
        <v>406</v>
      </c>
      <c r="J1509" s="40">
        <f t="shared" si="236"/>
        <v>190</v>
      </c>
      <c r="K1509" s="4">
        <f t="shared" si="236"/>
        <v>189</v>
      </c>
      <c r="L1509" s="4">
        <f t="shared" si="236"/>
        <v>188</v>
      </c>
      <c r="M1509" s="4">
        <f t="shared" si="236"/>
        <v>21</v>
      </c>
      <c r="N1509" s="4">
        <f t="shared" si="236"/>
        <v>8</v>
      </c>
      <c r="O1509" s="4">
        <f t="shared" si="236"/>
        <v>9</v>
      </c>
      <c r="P1509" s="40">
        <f t="shared" si="236"/>
        <v>6</v>
      </c>
      <c r="Q1509" s="4">
        <f t="shared" si="236"/>
        <v>2</v>
      </c>
      <c r="R1509" s="4">
        <f t="shared" si="236"/>
        <v>1</v>
      </c>
      <c r="S1509" s="40">
        <f t="shared" si="236"/>
        <v>1</v>
      </c>
      <c r="T1509" s="4">
        <f t="shared" si="236"/>
        <v>1</v>
      </c>
      <c r="U1509" s="4"/>
      <c r="V1509" s="4"/>
      <c r="W1509" s="40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  <c r="AM1509" s="4"/>
      <c r="AN1509" s="4"/>
      <c r="AO1509" s="4"/>
      <c r="AP1509" s="4"/>
      <c r="AQ1509" s="4"/>
      <c r="AR1509" s="4"/>
      <c r="AS1509" s="4"/>
      <c r="AT1509" s="4"/>
      <c r="AU1509" s="4"/>
      <c r="AV1509" s="4"/>
      <c r="AW1509" s="4"/>
      <c r="AX1509" s="4"/>
      <c r="AY1509" s="4"/>
      <c r="AZ1509" s="4"/>
      <c r="BA1509" s="4"/>
      <c r="BB1509" s="4"/>
      <c r="BC1509" s="4"/>
      <c r="BD1509" s="68"/>
      <c r="BE1509" s="68"/>
      <c r="BF1509" s="68"/>
    </row>
    <row r="1510" spans="1:61" s="26" customFormat="1" x14ac:dyDescent="0.25">
      <c r="A1510" s="8" t="s">
        <v>251</v>
      </c>
      <c r="B1510" s="9"/>
      <c r="C1510" s="9"/>
      <c r="D1510" s="10"/>
      <c r="E1510" s="9"/>
      <c r="F1510" s="10"/>
      <c r="G1510" s="10"/>
      <c r="H1510" s="9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Z1510" s="10"/>
      <c r="AA1510" s="10"/>
      <c r="AB1510" s="10"/>
      <c r="AC1510" s="10"/>
      <c r="AD1510" s="10"/>
      <c r="AE1510" s="10"/>
      <c r="AF1510" s="9"/>
      <c r="AG1510" s="9"/>
      <c r="AH1510" s="9"/>
      <c r="AI1510" s="9"/>
      <c r="AJ1510" s="9"/>
      <c r="AK1510" s="9"/>
      <c r="AL1510" s="9"/>
      <c r="AM1510" s="9"/>
      <c r="AN1510" s="9"/>
      <c r="AO1510" s="9"/>
      <c r="AP1510" s="9"/>
      <c r="AQ1510" s="9"/>
      <c r="AR1510" s="9"/>
      <c r="AS1510" s="9"/>
      <c r="AT1510" s="9"/>
      <c r="AU1510" s="9"/>
      <c r="AV1510" s="9"/>
      <c r="AW1510" s="9"/>
      <c r="AX1510" s="9"/>
      <c r="AY1510" s="9"/>
      <c r="AZ1510" s="9"/>
      <c r="BA1510" s="9"/>
      <c r="BB1510" s="9"/>
      <c r="BC1510" s="9"/>
      <c r="BD1510" s="10"/>
      <c r="BE1510" s="10"/>
      <c r="BF1510" s="10"/>
    </row>
    <row r="1511" spans="1:61" s="26" customFormat="1" x14ac:dyDescent="0.25">
      <c r="A1511" s="1" t="s">
        <v>67</v>
      </c>
      <c r="B1511" s="9"/>
      <c r="C1511" s="9">
        <v>3</v>
      </c>
      <c r="D1511" s="10">
        <v>3</v>
      </c>
      <c r="E1511" s="9"/>
      <c r="F1511" s="10"/>
      <c r="G1511" s="10"/>
      <c r="H1511" s="8"/>
      <c r="I1511" s="8"/>
      <c r="J1511" s="29"/>
      <c r="K1511" s="8"/>
      <c r="L1511" s="8"/>
      <c r="M1511" s="8"/>
      <c r="N1511" s="8"/>
      <c r="O1511" s="8"/>
      <c r="P1511" s="29"/>
      <c r="Q1511" s="8"/>
      <c r="R1511" s="8"/>
      <c r="S1511" s="29"/>
      <c r="T1511" s="8"/>
      <c r="U1511" s="8"/>
      <c r="V1511" s="8"/>
      <c r="W1511" s="29"/>
      <c r="X1511" s="8"/>
      <c r="Y1511" s="8"/>
      <c r="Z1511" s="8"/>
      <c r="AA1511" s="8"/>
      <c r="AB1511" s="8"/>
      <c r="AC1511" s="8"/>
      <c r="AD1511" s="8"/>
      <c r="AE1511" s="8"/>
      <c r="AF1511" s="9"/>
      <c r="AG1511" s="9"/>
      <c r="AH1511" s="9"/>
      <c r="AI1511" s="9"/>
      <c r="AJ1511" s="9"/>
      <c r="AK1511" s="9"/>
      <c r="AL1511" s="9"/>
      <c r="AM1511" s="9"/>
      <c r="AN1511" s="9"/>
      <c r="AO1511" s="9"/>
      <c r="AP1511" s="9"/>
      <c r="AQ1511" s="9"/>
      <c r="AR1511" s="9"/>
      <c r="AS1511" s="9"/>
      <c r="AT1511" s="9"/>
      <c r="AU1511" s="9"/>
      <c r="AV1511" s="9"/>
      <c r="AW1511" s="9"/>
      <c r="AX1511" s="9"/>
      <c r="AY1511" s="9"/>
      <c r="AZ1511" s="9"/>
      <c r="BA1511" s="9"/>
      <c r="BB1511" s="9"/>
      <c r="BC1511" s="9"/>
      <c r="BD1511" s="10"/>
      <c r="BE1511" s="10"/>
      <c r="BF1511" s="10"/>
    </row>
    <row r="1512" spans="1:61" s="26" customFormat="1" x14ac:dyDescent="0.25">
      <c r="A1512" s="1" t="s">
        <v>64</v>
      </c>
      <c r="B1512" s="9"/>
      <c r="C1512" s="9"/>
      <c r="D1512" s="10"/>
      <c r="E1512" s="9"/>
      <c r="F1512" s="10"/>
      <c r="G1512" s="10"/>
      <c r="H1512" s="8"/>
      <c r="I1512" s="8"/>
      <c r="J1512" s="29"/>
      <c r="K1512" s="8"/>
      <c r="L1512" s="8"/>
      <c r="M1512" s="8"/>
      <c r="N1512" s="8"/>
      <c r="O1512" s="8"/>
      <c r="P1512" s="29"/>
      <c r="Q1512" s="8"/>
      <c r="R1512" s="8"/>
      <c r="S1512" s="29"/>
      <c r="T1512" s="8"/>
      <c r="U1512" s="8"/>
      <c r="V1512" s="8"/>
      <c r="W1512" s="29"/>
      <c r="X1512" s="8"/>
      <c r="Y1512" s="8"/>
      <c r="Z1512" s="8"/>
      <c r="AA1512" s="8"/>
      <c r="AB1512" s="8"/>
      <c r="AC1512" s="8"/>
      <c r="AD1512" s="8"/>
      <c r="AE1512" s="8"/>
      <c r="AF1512" s="9"/>
      <c r="AG1512" s="9"/>
      <c r="AH1512" s="9"/>
      <c r="AI1512" s="9"/>
      <c r="AJ1512" s="9"/>
      <c r="AK1512" s="9"/>
      <c r="AL1512" s="9"/>
      <c r="AM1512" s="9"/>
      <c r="AN1512" s="9"/>
      <c r="AO1512" s="9"/>
      <c r="AP1512" s="9"/>
      <c r="AQ1512" s="9"/>
      <c r="AR1512" s="9"/>
      <c r="AS1512" s="9"/>
      <c r="AT1512" s="9"/>
      <c r="AU1512" s="9"/>
      <c r="AV1512" s="9"/>
      <c r="AW1512" s="9"/>
      <c r="AX1512" s="9"/>
      <c r="AY1512" s="9"/>
      <c r="AZ1512" s="9"/>
      <c r="BA1512" s="9"/>
      <c r="BB1512" s="9"/>
      <c r="BC1512" s="9"/>
      <c r="BD1512" s="10"/>
      <c r="BE1512" s="10"/>
      <c r="BF1512" s="10"/>
    </row>
    <row r="1513" spans="1:61" s="26" customFormat="1" x14ac:dyDescent="0.25">
      <c r="A1513" s="1" t="s">
        <v>60</v>
      </c>
      <c r="B1513" s="9"/>
      <c r="C1513" s="9"/>
      <c r="D1513" s="10"/>
      <c r="E1513" s="9"/>
      <c r="F1513" s="10"/>
      <c r="G1513" s="10"/>
      <c r="H1513" s="8"/>
      <c r="I1513" s="8"/>
      <c r="J1513" s="29"/>
      <c r="K1513" s="8"/>
      <c r="L1513" s="8"/>
      <c r="M1513" s="8"/>
      <c r="N1513" s="8"/>
      <c r="O1513" s="8"/>
      <c r="P1513" s="29"/>
      <c r="Q1513" s="8"/>
      <c r="R1513" s="8"/>
      <c r="S1513" s="29"/>
      <c r="T1513" s="8"/>
      <c r="U1513" s="8"/>
      <c r="V1513" s="8"/>
      <c r="W1513" s="29"/>
      <c r="X1513" s="8"/>
      <c r="Y1513" s="8"/>
      <c r="Z1513" s="8"/>
      <c r="AA1513" s="8"/>
      <c r="AB1513" s="8"/>
      <c r="AC1513" s="8"/>
      <c r="AD1513" s="8"/>
      <c r="AE1513" s="8"/>
      <c r="AF1513" s="9"/>
      <c r="AG1513" s="9"/>
      <c r="AH1513" s="9"/>
      <c r="AI1513" s="9"/>
      <c r="AJ1513" s="9"/>
      <c r="AK1513" s="9"/>
      <c r="AL1513" s="9"/>
      <c r="AM1513" s="9"/>
      <c r="AN1513" s="9"/>
      <c r="AO1513" s="9"/>
      <c r="AP1513" s="9"/>
      <c r="AQ1513" s="9"/>
      <c r="AR1513" s="9"/>
      <c r="AS1513" s="9"/>
      <c r="AT1513" s="9"/>
      <c r="AU1513" s="9"/>
      <c r="AV1513" s="9"/>
      <c r="AW1513" s="9"/>
      <c r="AX1513" s="9"/>
      <c r="AY1513" s="9"/>
      <c r="AZ1513" s="9"/>
      <c r="BA1513" s="9"/>
      <c r="BB1513" s="9"/>
      <c r="BC1513" s="9"/>
      <c r="BD1513" s="10"/>
      <c r="BE1513" s="10"/>
      <c r="BF1513" s="10"/>
    </row>
    <row r="1514" spans="1:61" s="29" customFormat="1" x14ac:dyDescent="0.25">
      <c r="A1514" s="6" t="s">
        <v>68</v>
      </c>
      <c r="B1514" s="4"/>
      <c r="C1514" s="4">
        <f>SUM(C1511:C1513)</f>
        <v>3</v>
      </c>
      <c r="D1514" s="40">
        <f>SUM(D1511:D1513)</f>
        <v>3</v>
      </c>
      <c r="E1514" s="4"/>
      <c r="F1514" s="4"/>
      <c r="G1514" s="4"/>
      <c r="H1514" s="4"/>
      <c r="I1514" s="4"/>
      <c r="J1514" s="40"/>
      <c r="K1514" s="4"/>
      <c r="L1514" s="4"/>
      <c r="M1514" s="4"/>
      <c r="N1514" s="4"/>
      <c r="O1514" s="4"/>
      <c r="P1514" s="40"/>
      <c r="Q1514" s="4"/>
      <c r="R1514" s="4"/>
      <c r="S1514" s="40"/>
      <c r="T1514" s="4"/>
      <c r="U1514" s="4"/>
      <c r="V1514" s="4"/>
      <c r="W1514" s="40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  <c r="AM1514" s="4"/>
      <c r="AN1514" s="4"/>
      <c r="AO1514" s="4"/>
      <c r="AP1514" s="4"/>
      <c r="AQ1514" s="4"/>
      <c r="AR1514" s="4"/>
      <c r="AS1514" s="4"/>
      <c r="AT1514" s="4"/>
      <c r="AU1514" s="4"/>
      <c r="AV1514" s="4"/>
      <c r="AW1514" s="4"/>
      <c r="AX1514" s="4"/>
      <c r="AY1514" s="4"/>
      <c r="AZ1514" s="4"/>
      <c r="BA1514" s="4"/>
      <c r="BB1514" s="4"/>
      <c r="BC1514" s="4"/>
      <c r="BD1514" s="68"/>
      <c r="BE1514" s="68"/>
      <c r="BF1514" s="68"/>
    </row>
    <row r="1515" spans="1:61" s="26" customFormat="1" x14ac:dyDescent="0.25">
      <c r="A1515" s="8" t="s">
        <v>43</v>
      </c>
      <c r="B1515" s="9"/>
      <c r="C1515" s="9"/>
      <c r="D1515" s="10"/>
      <c r="E1515" s="9"/>
      <c r="F1515" s="10"/>
      <c r="G1515" s="10"/>
      <c r="H1515" s="8"/>
      <c r="I1515" s="8"/>
      <c r="J1515" s="29"/>
      <c r="K1515" s="8"/>
      <c r="L1515" s="8"/>
      <c r="M1515" s="8"/>
      <c r="N1515" s="8"/>
      <c r="O1515" s="8"/>
      <c r="P1515" s="29"/>
      <c r="Q1515" s="8"/>
      <c r="R1515" s="8"/>
      <c r="S1515" s="29"/>
      <c r="T1515" s="8"/>
      <c r="U1515" s="8"/>
      <c r="V1515" s="8"/>
      <c r="W1515" s="29"/>
      <c r="X1515" s="8"/>
      <c r="Y1515" s="8"/>
      <c r="Z1515" s="8"/>
      <c r="AA1515" s="8"/>
      <c r="AB1515" s="8"/>
      <c r="AC1515" s="8"/>
      <c r="AD1515" s="8"/>
      <c r="AE1515" s="8"/>
      <c r="AF1515" s="9"/>
      <c r="AG1515" s="9"/>
      <c r="AH1515" s="9"/>
      <c r="AI1515" s="9"/>
      <c r="AJ1515" s="9"/>
      <c r="AK1515" s="9"/>
      <c r="AL1515" s="9"/>
      <c r="AM1515" s="9"/>
      <c r="AN1515" s="9"/>
      <c r="AO1515" s="9"/>
      <c r="AP1515" s="9"/>
      <c r="AQ1515" s="9"/>
      <c r="AR1515" s="9"/>
      <c r="AS1515" s="9"/>
      <c r="AT1515" s="9"/>
      <c r="AU1515" s="9"/>
      <c r="AV1515" s="9"/>
      <c r="AW1515" s="9"/>
      <c r="AX1515" s="9"/>
      <c r="AY1515" s="9"/>
      <c r="AZ1515" s="9"/>
      <c r="BA1515" s="9"/>
      <c r="BB1515" s="9"/>
      <c r="BC1515" s="9"/>
      <c r="BD1515" s="10"/>
      <c r="BE1515" s="10"/>
      <c r="BF1515" s="10"/>
    </row>
    <row r="1516" spans="1:61" s="26" customFormat="1" x14ac:dyDescent="0.25">
      <c r="A1516" s="1" t="s">
        <v>67</v>
      </c>
      <c r="B1516" s="9"/>
      <c r="C1516" s="9"/>
      <c r="D1516" s="10"/>
      <c r="E1516" s="9"/>
      <c r="F1516" s="9"/>
      <c r="G1516" s="10"/>
      <c r="H1516" s="9">
        <v>9</v>
      </c>
      <c r="I1516" s="10">
        <v>53</v>
      </c>
      <c r="J1516" s="10">
        <v>170</v>
      </c>
      <c r="K1516" s="10">
        <v>341</v>
      </c>
      <c r="L1516" s="10">
        <v>511</v>
      </c>
      <c r="M1516" s="10">
        <v>571</v>
      </c>
      <c r="N1516" s="10">
        <v>569</v>
      </c>
      <c r="O1516" s="10">
        <v>560</v>
      </c>
      <c r="P1516" s="10">
        <v>580</v>
      </c>
      <c r="Q1516" s="10">
        <v>601</v>
      </c>
      <c r="R1516" s="10">
        <v>605</v>
      </c>
      <c r="S1516" s="10">
        <v>689</v>
      </c>
      <c r="T1516" s="10">
        <v>698</v>
      </c>
      <c r="U1516" s="10">
        <v>788</v>
      </c>
      <c r="V1516" s="10">
        <v>809</v>
      </c>
      <c r="W1516" s="10">
        <v>808</v>
      </c>
      <c r="X1516" s="10">
        <v>749</v>
      </c>
      <c r="Y1516" s="10">
        <v>772</v>
      </c>
      <c r="Z1516" s="10">
        <v>760</v>
      </c>
      <c r="AA1516" s="10">
        <v>701</v>
      </c>
      <c r="AB1516" s="10">
        <v>672</v>
      </c>
      <c r="AC1516" s="10">
        <v>681</v>
      </c>
      <c r="AD1516" s="10">
        <v>670</v>
      </c>
      <c r="AE1516" s="10">
        <v>662</v>
      </c>
      <c r="AF1516" s="9">
        <v>648</v>
      </c>
      <c r="AG1516" s="9">
        <v>625</v>
      </c>
      <c r="AH1516" s="9">
        <v>619</v>
      </c>
      <c r="AI1516" s="9">
        <v>619</v>
      </c>
      <c r="AJ1516" s="9">
        <v>615</v>
      </c>
      <c r="AK1516" s="9">
        <v>611</v>
      </c>
      <c r="AL1516" s="9">
        <v>609</v>
      </c>
      <c r="AM1516" s="9">
        <v>609</v>
      </c>
      <c r="AN1516" s="9">
        <v>608</v>
      </c>
      <c r="AO1516" s="9">
        <v>606</v>
      </c>
      <c r="AP1516" s="9">
        <v>602</v>
      </c>
      <c r="AQ1516" s="9">
        <v>567</v>
      </c>
      <c r="AR1516" s="9">
        <v>504</v>
      </c>
      <c r="AS1516" s="9">
        <v>496</v>
      </c>
      <c r="AT1516" s="9">
        <v>494</v>
      </c>
      <c r="AU1516" s="9">
        <v>461</v>
      </c>
      <c r="AV1516" s="10">
        <v>420</v>
      </c>
      <c r="AW1516" s="9">
        <v>419</v>
      </c>
      <c r="AX1516" s="9">
        <v>418</v>
      </c>
      <c r="AY1516" s="9">
        <v>417</v>
      </c>
      <c r="AZ1516" s="9">
        <v>417</v>
      </c>
      <c r="BA1516" s="9">
        <v>415</v>
      </c>
      <c r="BB1516" s="9">
        <v>404</v>
      </c>
      <c r="BC1516" s="9">
        <v>333</v>
      </c>
      <c r="BD1516" s="10">
        <v>283</v>
      </c>
      <c r="BE1516" s="10">
        <v>213</v>
      </c>
      <c r="BF1516" s="10">
        <v>171</v>
      </c>
      <c r="BG1516" s="26">
        <v>87</v>
      </c>
      <c r="BH1516" s="26">
        <v>32</v>
      </c>
    </row>
    <row r="1517" spans="1:61" s="26" customFormat="1" x14ac:dyDescent="0.25">
      <c r="A1517" s="1" t="s">
        <v>64</v>
      </c>
      <c r="B1517" s="9"/>
      <c r="C1517" s="9"/>
      <c r="D1517" s="10"/>
      <c r="E1517" s="9"/>
      <c r="F1517" s="9"/>
      <c r="G1517" s="10"/>
      <c r="H1517" s="9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Z1517" s="10"/>
      <c r="AA1517" s="10"/>
      <c r="AB1517" s="10"/>
      <c r="AC1517" s="10"/>
      <c r="AD1517" s="10"/>
      <c r="AE1517" s="10"/>
      <c r="AF1517" s="9"/>
      <c r="AG1517" s="9"/>
      <c r="AH1517" s="9"/>
      <c r="AI1517" s="9"/>
      <c r="AJ1517" s="9"/>
      <c r="AK1517" s="9"/>
      <c r="AL1517" s="9"/>
      <c r="AM1517" s="9"/>
      <c r="AN1517" s="9"/>
      <c r="AO1517" s="9"/>
      <c r="AP1517" s="9"/>
      <c r="AQ1517" s="9"/>
      <c r="AR1517" s="9"/>
      <c r="AS1517" s="9"/>
      <c r="AT1517" s="9"/>
      <c r="AU1517" s="9"/>
      <c r="AV1517" s="9"/>
      <c r="AW1517" s="9"/>
      <c r="AX1517" s="9"/>
      <c r="AY1517" s="9"/>
      <c r="AZ1517" s="9"/>
      <c r="BA1517" s="9"/>
      <c r="BB1517" s="9"/>
      <c r="BC1517" s="9"/>
      <c r="BD1517" s="10"/>
      <c r="BE1517" s="10"/>
      <c r="BF1517" s="10"/>
    </row>
    <row r="1518" spans="1:61" s="26" customFormat="1" x14ac:dyDescent="0.25">
      <c r="A1518" s="1" t="s">
        <v>60</v>
      </c>
      <c r="B1518" s="9"/>
      <c r="C1518" s="9"/>
      <c r="D1518" s="10"/>
      <c r="E1518" s="9"/>
      <c r="F1518" s="9"/>
      <c r="G1518" s="10"/>
      <c r="H1518" s="9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Z1518" s="10"/>
      <c r="AA1518" s="10"/>
      <c r="AB1518" s="10"/>
      <c r="AC1518" s="10"/>
      <c r="AD1518" s="10"/>
      <c r="AE1518" s="10"/>
      <c r="AF1518" s="9"/>
      <c r="AG1518" s="9"/>
      <c r="AH1518" s="9"/>
      <c r="AI1518" s="9"/>
      <c r="AJ1518" s="9"/>
      <c r="AK1518" s="9"/>
      <c r="AL1518" s="9"/>
      <c r="AM1518" s="9"/>
      <c r="AN1518" s="9"/>
      <c r="AO1518" s="9"/>
      <c r="AP1518" s="9"/>
      <c r="AQ1518" s="9"/>
      <c r="AR1518" s="9"/>
      <c r="AS1518" s="9"/>
      <c r="AT1518" s="9"/>
      <c r="AU1518" s="9"/>
      <c r="AV1518" s="9"/>
      <c r="AW1518" s="9"/>
      <c r="AX1518" s="9"/>
      <c r="AY1518" s="9"/>
      <c r="AZ1518" s="9"/>
      <c r="BA1518" s="9"/>
      <c r="BB1518" s="9"/>
      <c r="BC1518" s="9"/>
      <c r="BD1518" s="10"/>
      <c r="BE1518" s="10"/>
      <c r="BF1518" s="10"/>
    </row>
    <row r="1519" spans="1:61" s="29" customFormat="1" x14ac:dyDescent="0.25">
      <c r="A1519" s="6" t="s">
        <v>68</v>
      </c>
      <c r="B1519" s="4"/>
      <c r="C1519" s="4"/>
      <c r="D1519" s="40"/>
      <c r="E1519" s="4"/>
      <c r="F1519" s="4"/>
      <c r="G1519" s="4"/>
      <c r="H1519" s="4">
        <f t="shared" ref="H1519:BH1519" si="237">SUM(H1516:H1518)</f>
        <v>9</v>
      </c>
      <c r="I1519" s="4">
        <f t="shared" si="237"/>
        <v>53</v>
      </c>
      <c r="J1519" s="40">
        <f t="shared" si="237"/>
        <v>170</v>
      </c>
      <c r="K1519" s="4">
        <f t="shared" si="237"/>
        <v>341</v>
      </c>
      <c r="L1519" s="4">
        <f t="shared" si="237"/>
        <v>511</v>
      </c>
      <c r="M1519" s="4">
        <f t="shared" si="237"/>
        <v>571</v>
      </c>
      <c r="N1519" s="4">
        <f t="shared" si="237"/>
        <v>569</v>
      </c>
      <c r="O1519" s="4">
        <f t="shared" si="237"/>
        <v>560</v>
      </c>
      <c r="P1519" s="40">
        <f t="shared" si="237"/>
        <v>580</v>
      </c>
      <c r="Q1519" s="4">
        <f t="shared" si="237"/>
        <v>601</v>
      </c>
      <c r="R1519" s="4">
        <f t="shared" si="237"/>
        <v>605</v>
      </c>
      <c r="S1519" s="40">
        <f t="shared" si="237"/>
        <v>689</v>
      </c>
      <c r="T1519" s="4">
        <f t="shared" si="237"/>
        <v>698</v>
      </c>
      <c r="U1519" s="4">
        <f t="shared" si="237"/>
        <v>788</v>
      </c>
      <c r="V1519" s="4">
        <f t="shared" si="237"/>
        <v>809</v>
      </c>
      <c r="W1519" s="40">
        <f t="shared" si="237"/>
        <v>808</v>
      </c>
      <c r="X1519" s="4">
        <f t="shared" si="237"/>
        <v>749</v>
      </c>
      <c r="Y1519" s="4">
        <f t="shared" si="237"/>
        <v>772</v>
      </c>
      <c r="Z1519" s="4">
        <f t="shared" si="237"/>
        <v>760</v>
      </c>
      <c r="AA1519" s="4">
        <f t="shared" si="237"/>
        <v>701</v>
      </c>
      <c r="AB1519" s="4">
        <f t="shared" si="237"/>
        <v>672</v>
      </c>
      <c r="AC1519" s="4">
        <f t="shared" si="237"/>
        <v>681</v>
      </c>
      <c r="AD1519" s="4">
        <f t="shared" si="237"/>
        <v>670</v>
      </c>
      <c r="AE1519" s="4">
        <f t="shared" si="237"/>
        <v>662</v>
      </c>
      <c r="AF1519" s="4">
        <f t="shared" si="237"/>
        <v>648</v>
      </c>
      <c r="AG1519" s="4">
        <f t="shared" si="237"/>
        <v>625</v>
      </c>
      <c r="AH1519" s="4">
        <f t="shared" si="237"/>
        <v>619</v>
      </c>
      <c r="AI1519" s="4">
        <f t="shared" si="237"/>
        <v>619</v>
      </c>
      <c r="AJ1519" s="4">
        <f t="shared" si="237"/>
        <v>615</v>
      </c>
      <c r="AK1519" s="4">
        <f t="shared" si="237"/>
        <v>611</v>
      </c>
      <c r="AL1519" s="4">
        <f t="shared" si="237"/>
        <v>609</v>
      </c>
      <c r="AM1519" s="4">
        <f t="shared" si="237"/>
        <v>609</v>
      </c>
      <c r="AN1519" s="4">
        <f t="shared" si="237"/>
        <v>608</v>
      </c>
      <c r="AO1519" s="4">
        <f t="shared" si="237"/>
        <v>606</v>
      </c>
      <c r="AP1519" s="4">
        <f t="shared" si="237"/>
        <v>602</v>
      </c>
      <c r="AQ1519" s="4">
        <f t="shared" si="237"/>
        <v>567</v>
      </c>
      <c r="AR1519" s="4">
        <f t="shared" si="237"/>
        <v>504</v>
      </c>
      <c r="AS1519" s="4">
        <f t="shared" si="237"/>
        <v>496</v>
      </c>
      <c r="AT1519" s="4">
        <f t="shared" si="237"/>
        <v>494</v>
      </c>
      <c r="AU1519" s="4">
        <f t="shared" si="237"/>
        <v>461</v>
      </c>
      <c r="AV1519" s="4">
        <f t="shared" si="237"/>
        <v>420</v>
      </c>
      <c r="AW1519" s="4">
        <f t="shared" si="237"/>
        <v>419</v>
      </c>
      <c r="AX1519" s="4">
        <f t="shared" si="237"/>
        <v>418</v>
      </c>
      <c r="AY1519" s="4">
        <f t="shared" si="237"/>
        <v>417</v>
      </c>
      <c r="AZ1519" s="4">
        <f t="shared" si="237"/>
        <v>417</v>
      </c>
      <c r="BA1519" s="4">
        <f t="shared" si="237"/>
        <v>415</v>
      </c>
      <c r="BB1519" s="4">
        <f t="shared" si="237"/>
        <v>404</v>
      </c>
      <c r="BC1519" s="4">
        <f t="shared" si="237"/>
        <v>333</v>
      </c>
      <c r="BD1519" s="4">
        <f t="shared" si="237"/>
        <v>283</v>
      </c>
      <c r="BE1519" s="4">
        <f t="shared" si="237"/>
        <v>213</v>
      </c>
      <c r="BF1519" s="4">
        <f t="shared" si="237"/>
        <v>171</v>
      </c>
      <c r="BG1519" s="4">
        <f t="shared" si="237"/>
        <v>87</v>
      </c>
      <c r="BH1519" s="4">
        <f t="shared" si="237"/>
        <v>32</v>
      </c>
      <c r="BI1519" s="4"/>
    </row>
    <row r="1520" spans="1:61" s="26" customFormat="1" x14ac:dyDescent="0.25">
      <c r="A1520" s="8" t="s">
        <v>44</v>
      </c>
      <c r="B1520" s="9"/>
      <c r="C1520" s="9"/>
      <c r="D1520" s="10"/>
      <c r="E1520" s="9"/>
      <c r="F1520" s="9"/>
      <c r="G1520" s="10"/>
      <c r="H1520" s="9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/>
      <c r="AC1520" s="10"/>
      <c r="AD1520" s="10"/>
      <c r="AE1520" s="10"/>
      <c r="AF1520" s="9"/>
      <c r="AG1520" s="9"/>
      <c r="AH1520" s="9"/>
      <c r="AI1520" s="9"/>
      <c r="AJ1520" s="9"/>
      <c r="AK1520" s="9"/>
      <c r="AL1520" s="9"/>
      <c r="AM1520" s="9"/>
      <c r="AN1520" s="9"/>
      <c r="AO1520" s="9"/>
      <c r="AP1520" s="9"/>
      <c r="AQ1520" s="9"/>
      <c r="AR1520" s="9"/>
      <c r="AS1520" s="9"/>
      <c r="AT1520" s="9"/>
      <c r="AU1520" s="9"/>
      <c r="AV1520" s="9"/>
      <c r="AW1520" s="9"/>
      <c r="AX1520" s="9"/>
      <c r="AY1520" s="9"/>
      <c r="AZ1520" s="9"/>
      <c r="BA1520" s="9"/>
      <c r="BB1520" s="9"/>
      <c r="BC1520" s="9"/>
      <c r="BD1520" s="10"/>
      <c r="BE1520" s="10"/>
      <c r="BF1520" s="10"/>
    </row>
    <row r="1521" spans="1:68" s="26" customFormat="1" x14ac:dyDescent="0.25">
      <c r="A1521" s="1" t="s">
        <v>67</v>
      </c>
      <c r="B1521" s="8"/>
      <c r="C1521" s="8"/>
      <c r="D1521" s="29"/>
      <c r="E1521" s="8"/>
      <c r="F1521" s="8"/>
      <c r="G1521" s="8"/>
      <c r="H1521" s="8"/>
      <c r="I1521" s="8"/>
      <c r="J1521" s="29"/>
      <c r="K1521" s="10">
        <v>2</v>
      </c>
      <c r="L1521" s="10">
        <v>9</v>
      </c>
      <c r="M1521" s="10">
        <v>26</v>
      </c>
      <c r="N1521" s="10">
        <v>151</v>
      </c>
      <c r="O1521" s="10">
        <v>290</v>
      </c>
      <c r="P1521" s="10">
        <v>423</v>
      </c>
      <c r="Q1521" s="10">
        <v>558</v>
      </c>
      <c r="R1521" s="10">
        <v>685</v>
      </c>
      <c r="S1521" s="10">
        <v>795</v>
      </c>
      <c r="T1521" s="10">
        <v>867</v>
      </c>
      <c r="U1521" s="10">
        <v>975</v>
      </c>
      <c r="V1521" s="10">
        <v>1026</v>
      </c>
      <c r="W1521" s="10">
        <v>1036</v>
      </c>
      <c r="X1521" s="10">
        <v>1017</v>
      </c>
      <c r="Y1521" s="10">
        <v>980</v>
      </c>
      <c r="Z1521" s="10">
        <v>971</v>
      </c>
      <c r="AA1521" s="10">
        <v>925</v>
      </c>
      <c r="AB1521" s="10">
        <v>916</v>
      </c>
      <c r="AC1521" s="10">
        <v>896</v>
      </c>
      <c r="AD1521" s="10">
        <v>876</v>
      </c>
      <c r="AE1521" s="10">
        <v>857</v>
      </c>
      <c r="AF1521" s="9">
        <v>843</v>
      </c>
      <c r="AG1521" s="9">
        <v>834</v>
      </c>
      <c r="AH1521" s="9">
        <v>826</v>
      </c>
      <c r="AI1521" s="9">
        <v>822</v>
      </c>
      <c r="AJ1521" s="9">
        <v>820</v>
      </c>
      <c r="AK1521" s="9">
        <v>816</v>
      </c>
      <c r="AL1521" s="9">
        <v>814</v>
      </c>
      <c r="AM1521" s="9">
        <v>810</v>
      </c>
      <c r="AN1521" s="9">
        <v>808</v>
      </c>
      <c r="AO1521" s="9">
        <v>807</v>
      </c>
      <c r="AP1521" s="9">
        <v>804</v>
      </c>
      <c r="AQ1521" s="9">
        <v>721</v>
      </c>
      <c r="AR1521" s="9">
        <v>638</v>
      </c>
      <c r="AS1521" s="9">
        <v>559</v>
      </c>
      <c r="AT1521" s="9">
        <v>506</v>
      </c>
      <c r="AU1521" s="9">
        <v>471</v>
      </c>
      <c r="AV1521" s="9">
        <v>451</v>
      </c>
      <c r="AW1521" s="9">
        <v>377</v>
      </c>
      <c r="AX1521" s="9">
        <v>416</v>
      </c>
      <c r="AY1521" s="9">
        <v>416</v>
      </c>
      <c r="AZ1521" s="9">
        <v>416</v>
      </c>
      <c r="BA1521" s="9">
        <v>413</v>
      </c>
      <c r="BB1521" s="9">
        <v>458</v>
      </c>
      <c r="BC1521" s="9">
        <v>489</v>
      </c>
      <c r="BD1521" s="10">
        <v>484</v>
      </c>
      <c r="BE1521" s="10">
        <v>485</v>
      </c>
      <c r="BF1521" s="10">
        <v>489</v>
      </c>
      <c r="BG1521" s="26">
        <v>462</v>
      </c>
      <c r="BH1521" s="26">
        <v>459</v>
      </c>
      <c r="BI1521" s="26">
        <v>456</v>
      </c>
      <c r="BJ1521" s="26">
        <v>434</v>
      </c>
      <c r="BK1521" s="26">
        <v>521</v>
      </c>
      <c r="BL1521" s="26">
        <v>508</v>
      </c>
      <c r="BM1521" s="26">
        <v>508</v>
      </c>
      <c r="BN1521" s="26">
        <v>507</v>
      </c>
      <c r="BO1521" s="26">
        <v>446</v>
      </c>
      <c r="BP1521" s="26">
        <f>53+445</f>
        <v>498</v>
      </c>
    </row>
    <row r="1522" spans="1:68" s="26" customFormat="1" x14ac:dyDescent="0.25">
      <c r="A1522" s="1" t="s">
        <v>64</v>
      </c>
      <c r="B1522" s="13"/>
      <c r="C1522" s="13"/>
      <c r="D1522" s="15"/>
      <c r="E1522" s="13"/>
      <c r="F1522" s="13"/>
      <c r="G1522" s="13"/>
      <c r="H1522" s="14"/>
      <c r="I1522" s="27"/>
      <c r="J1522" s="27"/>
      <c r="K1522" s="27"/>
      <c r="L1522" s="27"/>
      <c r="M1522" s="27"/>
      <c r="N1522" s="27"/>
      <c r="O1522" s="27"/>
      <c r="P1522" s="27">
        <v>1</v>
      </c>
      <c r="Q1522" s="27"/>
      <c r="R1522" s="27"/>
      <c r="S1522" s="27"/>
      <c r="T1522" s="15"/>
      <c r="U1522" s="15"/>
      <c r="V1522" s="15"/>
      <c r="W1522" s="15"/>
      <c r="X1522" s="15"/>
      <c r="Y1522" s="15"/>
      <c r="Z1522" s="15"/>
      <c r="AA1522" s="15"/>
      <c r="AB1522" s="15"/>
      <c r="AC1522" s="15"/>
      <c r="AD1522" s="15"/>
      <c r="AE1522" s="15"/>
      <c r="AF1522" s="14"/>
      <c r="AG1522" s="14"/>
      <c r="AH1522" s="14"/>
      <c r="AI1522" s="14"/>
      <c r="AJ1522" s="14"/>
      <c r="AK1522" s="14"/>
      <c r="AL1522" s="14"/>
      <c r="AM1522" s="14"/>
      <c r="AN1522" s="14"/>
      <c r="AO1522" s="14"/>
      <c r="AP1522" s="14"/>
      <c r="AQ1522" s="14"/>
      <c r="AR1522" s="14"/>
      <c r="AS1522" s="14"/>
      <c r="AT1522" s="14"/>
      <c r="AU1522" s="14"/>
      <c r="AV1522" s="14"/>
      <c r="AW1522" s="14"/>
      <c r="AX1522" s="14"/>
      <c r="AY1522" s="14"/>
      <c r="AZ1522" s="14"/>
      <c r="BA1522" s="14"/>
      <c r="BB1522" s="14"/>
      <c r="BC1522" s="14"/>
      <c r="BD1522" s="10"/>
      <c r="BE1522" s="10"/>
      <c r="BF1522" s="10"/>
    </row>
    <row r="1523" spans="1:68" s="26" customFormat="1" x14ac:dyDescent="0.25">
      <c r="A1523" s="1" t="s">
        <v>60</v>
      </c>
      <c r="B1523" s="13"/>
      <c r="C1523" s="13"/>
      <c r="D1523" s="15"/>
      <c r="E1523" s="13"/>
      <c r="F1523" s="13"/>
      <c r="G1523" s="13"/>
      <c r="H1523" s="14"/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15"/>
      <c r="U1523" s="15"/>
      <c r="V1523" s="15"/>
      <c r="W1523" s="15"/>
      <c r="X1523" s="15"/>
      <c r="Y1523" s="15"/>
      <c r="Z1523" s="15"/>
      <c r="AA1523" s="15"/>
      <c r="AB1523" s="15"/>
      <c r="AC1523" s="15"/>
      <c r="AD1523" s="15"/>
      <c r="AE1523" s="15"/>
      <c r="AF1523" s="14"/>
      <c r="AG1523" s="14"/>
      <c r="AH1523" s="14"/>
      <c r="AI1523" s="14"/>
      <c r="AJ1523" s="14"/>
      <c r="AK1523" s="14"/>
      <c r="AL1523" s="14"/>
      <c r="AM1523" s="14"/>
      <c r="AN1523" s="14"/>
      <c r="AO1523" s="14"/>
      <c r="AP1523" s="14"/>
      <c r="AQ1523" s="14"/>
      <c r="AR1523" s="14"/>
      <c r="AS1523" s="14"/>
      <c r="AT1523" s="14"/>
      <c r="AU1523" s="14"/>
      <c r="AV1523" s="14"/>
      <c r="AW1523" s="14"/>
      <c r="AX1523" s="14"/>
      <c r="AY1523" s="14"/>
      <c r="AZ1523" s="14"/>
      <c r="BA1523" s="14"/>
      <c r="BB1523" s="14"/>
      <c r="BC1523" s="14"/>
      <c r="BD1523" s="10"/>
      <c r="BE1523" s="10"/>
      <c r="BF1523" s="10"/>
    </row>
    <row r="1524" spans="1:68" s="29" customFormat="1" x14ac:dyDescent="0.25">
      <c r="A1524" s="6" t="s">
        <v>68</v>
      </c>
      <c r="B1524" s="4"/>
      <c r="C1524" s="4"/>
      <c r="D1524" s="40"/>
      <c r="E1524" s="4"/>
      <c r="F1524" s="4"/>
      <c r="G1524" s="4"/>
      <c r="H1524" s="4"/>
      <c r="I1524" s="4"/>
      <c r="J1524" s="40"/>
      <c r="K1524" s="4">
        <f t="shared" ref="K1524:BI1524" si="238">SUM(K1521:K1523)</f>
        <v>2</v>
      </c>
      <c r="L1524" s="4">
        <f t="shared" si="238"/>
        <v>9</v>
      </c>
      <c r="M1524" s="4">
        <f t="shared" si="238"/>
        <v>26</v>
      </c>
      <c r="N1524" s="4">
        <f t="shared" si="238"/>
        <v>151</v>
      </c>
      <c r="O1524" s="4">
        <f t="shared" si="238"/>
        <v>290</v>
      </c>
      <c r="P1524" s="40">
        <f t="shared" si="238"/>
        <v>424</v>
      </c>
      <c r="Q1524" s="4">
        <f t="shared" si="238"/>
        <v>558</v>
      </c>
      <c r="R1524" s="4">
        <f t="shared" si="238"/>
        <v>685</v>
      </c>
      <c r="S1524" s="40">
        <f t="shared" si="238"/>
        <v>795</v>
      </c>
      <c r="T1524" s="4">
        <f t="shared" si="238"/>
        <v>867</v>
      </c>
      <c r="U1524" s="4">
        <f t="shared" si="238"/>
        <v>975</v>
      </c>
      <c r="V1524" s="4">
        <f t="shared" si="238"/>
        <v>1026</v>
      </c>
      <c r="W1524" s="40">
        <f t="shared" si="238"/>
        <v>1036</v>
      </c>
      <c r="X1524" s="4">
        <f t="shared" si="238"/>
        <v>1017</v>
      </c>
      <c r="Y1524" s="4">
        <f t="shared" si="238"/>
        <v>980</v>
      </c>
      <c r="Z1524" s="4">
        <f t="shared" si="238"/>
        <v>971</v>
      </c>
      <c r="AA1524" s="4">
        <f t="shared" si="238"/>
        <v>925</v>
      </c>
      <c r="AB1524" s="4">
        <f t="shared" si="238"/>
        <v>916</v>
      </c>
      <c r="AC1524" s="4">
        <f t="shared" si="238"/>
        <v>896</v>
      </c>
      <c r="AD1524" s="4">
        <f t="shared" si="238"/>
        <v>876</v>
      </c>
      <c r="AE1524" s="4">
        <f t="shared" si="238"/>
        <v>857</v>
      </c>
      <c r="AF1524" s="4">
        <f t="shared" si="238"/>
        <v>843</v>
      </c>
      <c r="AG1524" s="4">
        <f t="shared" si="238"/>
        <v>834</v>
      </c>
      <c r="AH1524" s="4">
        <f t="shared" si="238"/>
        <v>826</v>
      </c>
      <c r="AI1524" s="4">
        <f t="shared" si="238"/>
        <v>822</v>
      </c>
      <c r="AJ1524" s="4">
        <f t="shared" si="238"/>
        <v>820</v>
      </c>
      <c r="AK1524" s="4">
        <f t="shared" si="238"/>
        <v>816</v>
      </c>
      <c r="AL1524" s="4">
        <f t="shared" si="238"/>
        <v>814</v>
      </c>
      <c r="AM1524" s="4">
        <f t="shared" si="238"/>
        <v>810</v>
      </c>
      <c r="AN1524" s="4">
        <f t="shared" si="238"/>
        <v>808</v>
      </c>
      <c r="AO1524" s="4">
        <f t="shared" si="238"/>
        <v>807</v>
      </c>
      <c r="AP1524" s="4">
        <f t="shared" si="238"/>
        <v>804</v>
      </c>
      <c r="AQ1524" s="4">
        <f t="shared" si="238"/>
        <v>721</v>
      </c>
      <c r="AR1524" s="4">
        <f t="shared" si="238"/>
        <v>638</v>
      </c>
      <c r="AS1524" s="4">
        <f t="shared" si="238"/>
        <v>559</v>
      </c>
      <c r="AT1524" s="4">
        <f t="shared" si="238"/>
        <v>506</v>
      </c>
      <c r="AU1524" s="4">
        <f t="shared" si="238"/>
        <v>471</v>
      </c>
      <c r="AV1524" s="4">
        <f t="shared" si="238"/>
        <v>451</v>
      </c>
      <c r="AW1524" s="4">
        <f t="shared" si="238"/>
        <v>377</v>
      </c>
      <c r="AX1524" s="4">
        <f t="shared" si="238"/>
        <v>416</v>
      </c>
      <c r="AY1524" s="4">
        <f t="shared" si="238"/>
        <v>416</v>
      </c>
      <c r="AZ1524" s="4">
        <f t="shared" si="238"/>
        <v>416</v>
      </c>
      <c r="BA1524" s="4">
        <f t="shared" si="238"/>
        <v>413</v>
      </c>
      <c r="BB1524" s="4">
        <f t="shared" si="238"/>
        <v>458</v>
      </c>
      <c r="BC1524" s="4">
        <f t="shared" si="238"/>
        <v>489</v>
      </c>
      <c r="BD1524" s="4">
        <f t="shared" si="238"/>
        <v>484</v>
      </c>
      <c r="BE1524" s="4">
        <f t="shared" si="238"/>
        <v>485</v>
      </c>
      <c r="BF1524" s="4">
        <f t="shared" si="238"/>
        <v>489</v>
      </c>
      <c r="BG1524" s="4">
        <f t="shared" si="238"/>
        <v>462</v>
      </c>
      <c r="BH1524" s="4">
        <f t="shared" si="238"/>
        <v>459</v>
      </c>
      <c r="BI1524" s="4">
        <f t="shared" si="238"/>
        <v>456</v>
      </c>
      <c r="BJ1524" s="35">
        <v>434</v>
      </c>
      <c r="BK1524" s="35">
        <v>521</v>
      </c>
      <c r="BL1524" s="35">
        <v>508</v>
      </c>
      <c r="BM1524" s="35">
        <v>508</v>
      </c>
      <c r="BN1524" s="35">
        <v>507</v>
      </c>
      <c r="BO1524" s="35">
        <v>446</v>
      </c>
      <c r="BP1524" s="35">
        <v>498</v>
      </c>
    </row>
    <row r="1525" spans="1:68" s="26" customFormat="1" x14ac:dyDescent="0.25">
      <c r="A1525" s="8" t="s">
        <v>218</v>
      </c>
      <c r="B1525" s="13"/>
      <c r="C1525" s="13"/>
      <c r="D1525" s="15"/>
      <c r="E1525" s="13"/>
      <c r="F1525" s="13"/>
      <c r="G1525" s="13"/>
      <c r="H1525" s="14"/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15"/>
      <c r="U1525" s="15"/>
      <c r="V1525" s="15"/>
      <c r="W1525" s="15"/>
      <c r="X1525" s="15"/>
      <c r="Y1525" s="15"/>
      <c r="Z1525" s="15"/>
      <c r="AA1525" s="15"/>
      <c r="AB1525" s="15"/>
      <c r="AC1525" s="15"/>
      <c r="AD1525" s="15"/>
      <c r="AE1525" s="15"/>
      <c r="AF1525" s="14"/>
      <c r="AG1525" s="14"/>
      <c r="AH1525" s="14"/>
      <c r="AI1525" s="14"/>
      <c r="AJ1525" s="14"/>
      <c r="AK1525" s="14"/>
      <c r="AL1525" s="14"/>
      <c r="AM1525" s="14"/>
      <c r="AN1525" s="14"/>
      <c r="AO1525" s="14"/>
      <c r="AP1525" s="14"/>
      <c r="AQ1525" s="14"/>
      <c r="AR1525" s="14"/>
      <c r="AS1525" s="14"/>
      <c r="AT1525" s="14"/>
      <c r="AU1525" s="14"/>
      <c r="AV1525" s="14"/>
      <c r="AW1525" s="14"/>
      <c r="AX1525" s="14"/>
      <c r="AY1525" s="14"/>
      <c r="AZ1525" s="14"/>
      <c r="BA1525" s="14"/>
      <c r="BB1525" s="14"/>
      <c r="BC1525" s="14"/>
      <c r="BD1525" s="10"/>
      <c r="BE1525" s="10"/>
      <c r="BF1525" s="10"/>
    </row>
    <row r="1526" spans="1:68" s="26" customFormat="1" x14ac:dyDescent="0.25">
      <c r="A1526" s="1" t="s">
        <v>67</v>
      </c>
      <c r="B1526" s="11"/>
      <c r="C1526" s="11"/>
      <c r="E1526" s="11"/>
      <c r="F1526" s="11"/>
      <c r="G1526" s="11"/>
      <c r="H1526" s="9"/>
      <c r="I1526" s="10"/>
      <c r="J1526" s="10"/>
      <c r="K1526" s="10"/>
      <c r="L1526" s="10"/>
      <c r="M1526" s="10">
        <v>11</v>
      </c>
      <c r="N1526" s="10">
        <v>68</v>
      </c>
      <c r="O1526" s="10">
        <v>128</v>
      </c>
      <c r="P1526" s="10">
        <v>145</v>
      </c>
      <c r="Q1526" s="10">
        <v>144</v>
      </c>
      <c r="R1526" s="10">
        <v>145</v>
      </c>
      <c r="S1526" s="10">
        <v>144</v>
      </c>
      <c r="T1526" s="10">
        <v>145</v>
      </c>
      <c r="U1526" s="10">
        <v>144</v>
      </c>
      <c r="V1526" s="10">
        <v>142</v>
      </c>
      <c r="W1526" s="10">
        <v>142</v>
      </c>
      <c r="X1526" s="10">
        <v>139</v>
      </c>
      <c r="Y1526" s="10">
        <v>139</v>
      </c>
      <c r="Z1526" s="10">
        <v>137</v>
      </c>
      <c r="AA1526" s="10"/>
      <c r="AB1526" s="10"/>
      <c r="AC1526" s="10"/>
      <c r="AD1526" s="10"/>
      <c r="AE1526" s="10"/>
      <c r="AF1526" s="9"/>
      <c r="AG1526" s="9"/>
      <c r="AH1526" s="9"/>
      <c r="AI1526" s="9"/>
      <c r="AJ1526" s="9"/>
      <c r="AK1526" s="9"/>
      <c r="AL1526" s="9"/>
      <c r="AM1526" s="9"/>
      <c r="AN1526" s="9"/>
      <c r="AO1526" s="9"/>
      <c r="AP1526" s="9"/>
      <c r="AQ1526" s="9"/>
      <c r="AR1526" s="9"/>
      <c r="AS1526" s="9"/>
      <c r="AT1526" s="9"/>
      <c r="AU1526" s="9"/>
      <c r="AV1526" s="9"/>
      <c r="AW1526" s="9"/>
      <c r="AX1526" s="9"/>
      <c r="AY1526" s="9"/>
      <c r="AZ1526" s="9"/>
      <c r="BA1526" s="9"/>
      <c r="BB1526" s="9"/>
      <c r="BC1526" s="9"/>
      <c r="BD1526" s="10"/>
      <c r="BE1526" s="10"/>
      <c r="BF1526" s="10"/>
    </row>
    <row r="1527" spans="1:68" s="26" customFormat="1" x14ac:dyDescent="0.25">
      <c r="A1527" s="1" t="s">
        <v>64</v>
      </c>
      <c r="B1527" s="13"/>
      <c r="C1527" s="13"/>
      <c r="D1527" s="15"/>
      <c r="E1527" s="13"/>
      <c r="F1527" s="13"/>
      <c r="G1527" s="13"/>
      <c r="H1527" s="14"/>
      <c r="I1527" s="27"/>
      <c r="J1527" s="27"/>
      <c r="K1527" s="27"/>
      <c r="L1527" s="27"/>
      <c r="M1527" s="27"/>
      <c r="N1527" s="27"/>
      <c r="O1527" s="27"/>
      <c r="P1527" s="27">
        <v>1</v>
      </c>
      <c r="Q1527" s="27">
        <v>1</v>
      </c>
      <c r="R1527" s="27"/>
      <c r="S1527" s="27"/>
      <c r="T1527" s="15"/>
      <c r="U1527" s="15"/>
      <c r="V1527" s="15"/>
      <c r="W1527" s="15"/>
      <c r="X1527" s="15"/>
      <c r="Y1527" s="15"/>
      <c r="Z1527" s="15"/>
      <c r="AA1527" s="15"/>
      <c r="AB1527" s="15"/>
      <c r="AC1527" s="15"/>
      <c r="AD1527" s="15"/>
      <c r="AE1527" s="15"/>
      <c r="AF1527" s="14"/>
      <c r="AG1527" s="14"/>
      <c r="AH1527" s="14"/>
      <c r="AI1527" s="14"/>
      <c r="AJ1527" s="14"/>
      <c r="AK1527" s="14"/>
      <c r="AL1527" s="14"/>
      <c r="AM1527" s="14"/>
      <c r="AN1527" s="14"/>
      <c r="AO1527" s="14"/>
      <c r="AP1527" s="14"/>
      <c r="AQ1527" s="14"/>
      <c r="AR1527" s="14"/>
      <c r="AS1527" s="14"/>
      <c r="AT1527" s="14"/>
      <c r="AU1527" s="14"/>
      <c r="AV1527" s="14"/>
      <c r="AW1527" s="14"/>
      <c r="AX1527" s="14"/>
      <c r="AY1527" s="14"/>
      <c r="AZ1527" s="14"/>
      <c r="BA1527" s="14"/>
      <c r="BB1527" s="14"/>
      <c r="BC1527" s="14"/>
      <c r="BD1527" s="10"/>
      <c r="BE1527" s="10"/>
      <c r="BF1527" s="10"/>
    </row>
    <row r="1528" spans="1:68" s="26" customFormat="1" x14ac:dyDescent="0.25">
      <c r="A1528" s="1" t="s">
        <v>60</v>
      </c>
      <c r="B1528" s="19"/>
      <c r="C1528" s="19"/>
      <c r="D1528" s="28"/>
      <c r="E1528" s="19"/>
      <c r="F1528" s="19"/>
      <c r="G1528" s="19"/>
      <c r="H1528" s="18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>
        <v>2</v>
      </c>
      <c r="Y1528" s="17">
        <v>2</v>
      </c>
      <c r="Z1528" s="17">
        <v>2</v>
      </c>
      <c r="AA1528" s="17"/>
      <c r="AB1528" s="17"/>
      <c r="AC1528" s="17"/>
      <c r="AD1528" s="17"/>
      <c r="AE1528" s="17"/>
      <c r="AF1528" s="18"/>
      <c r="AG1528" s="18"/>
      <c r="AH1528" s="18"/>
      <c r="AI1528" s="18"/>
      <c r="AJ1528" s="18"/>
      <c r="AK1528" s="18"/>
      <c r="AL1528" s="18"/>
      <c r="AM1528" s="18"/>
      <c r="AN1528" s="18"/>
      <c r="AO1528" s="18"/>
      <c r="AP1528" s="18"/>
      <c r="AQ1528" s="18"/>
      <c r="AR1528" s="18"/>
      <c r="AS1528" s="18"/>
      <c r="AT1528" s="18"/>
      <c r="AU1528" s="18"/>
      <c r="AV1528" s="18"/>
      <c r="AW1528" s="18"/>
      <c r="AX1528" s="18"/>
      <c r="AY1528" s="18"/>
      <c r="AZ1528" s="18"/>
      <c r="BA1528" s="18"/>
      <c r="BB1528" s="18"/>
      <c r="BC1528" s="18"/>
      <c r="BD1528" s="10"/>
      <c r="BE1528" s="10"/>
      <c r="BF1528" s="10"/>
    </row>
    <row r="1529" spans="1:68" s="29" customFormat="1" x14ac:dyDescent="0.25">
      <c r="A1529" s="6" t="s">
        <v>68</v>
      </c>
      <c r="B1529" s="4"/>
      <c r="C1529" s="4"/>
      <c r="D1529" s="40"/>
      <c r="E1529" s="4"/>
      <c r="F1529" s="4"/>
      <c r="G1529" s="4"/>
      <c r="H1529" s="4"/>
      <c r="I1529" s="4"/>
      <c r="J1529" s="40"/>
      <c r="K1529" s="4"/>
      <c r="L1529" s="4"/>
      <c r="M1529" s="4">
        <f t="shared" ref="M1529:Z1529" si="239">SUM(M1526:M1528)</f>
        <v>11</v>
      </c>
      <c r="N1529" s="4">
        <f t="shared" si="239"/>
        <v>68</v>
      </c>
      <c r="O1529" s="4">
        <f t="shared" si="239"/>
        <v>128</v>
      </c>
      <c r="P1529" s="40">
        <f t="shared" si="239"/>
        <v>146</v>
      </c>
      <c r="Q1529" s="4">
        <f t="shared" si="239"/>
        <v>145</v>
      </c>
      <c r="R1529" s="4">
        <f t="shared" si="239"/>
        <v>145</v>
      </c>
      <c r="S1529" s="40">
        <f t="shared" si="239"/>
        <v>144</v>
      </c>
      <c r="T1529" s="4">
        <f t="shared" si="239"/>
        <v>145</v>
      </c>
      <c r="U1529" s="4">
        <f t="shared" si="239"/>
        <v>144</v>
      </c>
      <c r="V1529" s="4">
        <f t="shared" si="239"/>
        <v>142</v>
      </c>
      <c r="W1529" s="40">
        <f t="shared" si="239"/>
        <v>142</v>
      </c>
      <c r="X1529" s="4">
        <f t="shared" si="239"/>
        <v>141</v>
      </c>
      <c r="Y1529" s="4">
        <f t="shared" si="239"/>
        <v>141</v>
      </c>
      <c r="Z1529" s="4">
        <f t="shared" si="239"/>
        <v>139</v>
      </c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  <c r="AL1529" s="4"/>
      <c r="AM1529" s="4"/>
      <c r="AN1529" s="4"/>
      <c r="AO1529" s="4"/>
      <c r="AP1529" s="4"/>
      <c r="AQ1529" s="4"/>
      <c r="AR1529" s="4"/>
      <c r="AS1529" s="4"/>
      <c r="AT1529" s="4"/>
      <c r="AU1529" s="4"/>
      <c r="AV1529" s="4"/>
      <c r="AW1529" s="4"/>
      <c r="AX1529" s="4"/>
      <c r="AY1529" s="4"/>
      <c r="AZ1529" s="4"/>
      <c r="BA1529" s="4"/>
      <c r="BB1529" s="4"/>
      <c r="BC1529" s="4"/>
      <c r="BD1529" s="68"/>
      <c r="BE1529" s="68"/>
      <c r="BF1529" s="68"/>
    </row>
    <row r="1530" spans="1:68" s="26" customFormat="1" x14ac:dyDescent="0.25">
      <c r="A1530" s="8" t="s">
        <v>45</v>
      </c>
      <c r="B1530" s="19"/>
      <c r="C1530" s="19"/>
      <c r="D1530" s="28"/>
      <c r="E1530" s="19"/>
      <c r="F1530" s="19"/>
      <c r="G1530" s="19"/>
      <c r="H1530" s="18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8"/>
      <c r="AG1530" s="18"/>
      <c r="AH1530" s="18"/>
      <c r="AI1530" s="18"/>
      <c r="AJ1530" s="18"/>
      <c r="AK1530" s="18"/>
      <c r="AL1530" s="18"/>
      <c r="AM1530" s="18"/>
      <c r="AN1530" s="18"/>
      <c r="AO1530" s="18"/>
      <c r="AP1530" s="18"/>
      <c r="AQ1530" s="18"/>
      <c r="AR1530" s="18"/>
      <c r="AS1530" s="18"/>
      <c r="AT1530" s="18"/>
      <c r="AU1530" s="18"/>
      <c r="AV1530" s="18"/>
      <c r="AW1530" s="18"/>
      <c r="AX1530" s="18"/>
      <c r="AY1530" s="18"/>
      <c r="AZ1530" s="18"/>
      <c r="BA1530" s="18"/>
      <c r="BB1530" s="18"/>
      <c r="BC1530" s="18"/>
      <c r="BD1530" s="10"/>
      <c r="BE1530" s="10"/>
      <c r="BF1530" s="10"/>
    </row>
    <row r="1531" spans="1:68" s="26" customFormat="1" x14ac:dyDescent="0.25">
      <c r="A1531" s="1" t="s">
        <v>67</v>
      </c>
      <c r="B1531" s="8"/>
      <c r="C1531" s="8"/>
      <c r="D1531" s="29"/>
      <c r="E1531" s="8"/>
      <c r="F1531" s="8"/>
      <c r="G1531" s="8"/>
      <c r="H1531" s="8"/>
      <c r="I1531" s="8"/>
      <c r="J1531" s="29"/>
      <c r="K1531" s="8"/>
      <c r="L1531" s="8"/>
      <c r="M1531" s="8"/>
      <c r="N1531" s="8"/>
      <c r="O1531" s="8"/>
      <c r="P1531" s="29"/>
      <c r="Q1531" s="10">
        <v>91</v>
      </c>
      <c r="R1531" s="10">
        <v>0</v>
      </c>
      <c r="S1531" s="10">
        <v>1</v>
      </c>
      <c r="T1531" s="10">
        <v>47</v>
      </c>
      <c r="U1531" s="10">
        <v>45</v>
      </c>
      <c r="V1531" s="10">
        <v>40</v>
      </c>
      <c r="W1531" s="10">
        <v>39</v>
      </c>
      <c r="X1531" s="10">
        <v>39</v>
      </c>
      <c r="Y1531" s="10">
        <v>45</v>
      </c>
      <c r="Z1531" s="10">
        <v>52</v>
      </c>
      <c r="AA1531" s="10">
        <v>52</v>
      </c>
      <c r="AB1531" s="10">
        <v>52</v>
      </c>
      <c r="AC1531" s="10">
        <v>52</v>
      </c>
      <c r="AD1531" s="10">
        <v>52</v>
      </c>
      <c r="AE1531" s="10">
        <v>52</v>
      </c>
      <c r="AF1531" s="9">
        <v>52</v>
      </c>
      <c r="AG1531" s="9">
        <v>50</v>
      </c>
      <c r="AH1531" s="9">
        <v>50</v>
      </c>
      <c r="AI1531" s="9">
        <v>50</v>
      </c>
      <c r="AJ1531" s="9">
        <v>50</v>
      </c>
      <c r="AK1531" s="9">
        <v>50</v>
      </c>
      <c r="AL1531" s="9">
        <v>100</v>
      </c>
      <c r="AM1531" s="9">
        <v>100</v>
      </c>
      <c r="AN1531" s="9">
        <v>100</v>
      </c>
      <c r="AO1531" s="9">
        <v>100</v>
      </c>
      <c r="AP1531" s="9">
        <v>102</v>
      </c>
      <c r="AQ1531" s="9">
        <v>100</v>
      </c>
      <c r="AR1531" s="9">
        <v>100</v>
      </c>
      <c r="AS1531" s="9">
        <v>70</v>
      </c>
      <c r="AT1531" s="9">
        <v>50</v>
      </c>
      <c r="AU1531" s="9">
        <v>3</v>
      </c>
      <c r="AV1531" s="9">
        <v>3</v>
      </c>
      <c r="AW1531" s="9">
        <v>3</v>
      </c>
      <c r="AX1531" s="9">
        <v>3</v>
      </c>
      <c r="AY1531" s="9">
        <v>3</v>
      </c>
      <c r="AZ1531" s="9">
        <v>3</v>
      </c>
      <c r="BA1531" s="9">
        <v>6</v>
      </c>
      <c r="BB1531" s="9">
        <v>4</v>
      </c>
      <c r="BC1531" s="9">
        <v>4</v>
      </c>
      <c r="BD1531" s="10">
        <v>4</v>
      </c>
      <c r="BE1531" s="10">
        <v>4</v>
      </c>
      <c r="BF1531" s="10">
        <v>4</v>
      </c>
      <c r="BG1531" s="26">
        <v>4</v>
      </c>
      <c r="BH1531" s="26">
        <v>4</v>
      </c>
      <c r="BI1531" s="26">
        <v>4</v>
      </c>
      <c r="BJ1531" s="26">
        <v>4</v>
      </c>
      <c r="BK1531" s="26">
        <v>4</v>
      </c>
      <c r="BL1531" s="26">
        <v>4</v>
      </c>
      <c r="BM1531" s="26">
        <v>4</v>
      </c>
      <c r="BN1531" s="26">
        <v>4</v>
      </c>
      <c r="BO1531" s="26">
        <v>4</v>
      </c>
      <c r="BP1531" s="26">
        <v>4</v>
      </c>
    </row>
    <row r="1532" spans="1:68" s="26" customFormat="1" x14ac:dyDescent="0.25">
      <c r="A1532" s="1" t="s">
        <v>64</v>
      </c>
      <c r="B1532" s="8"/>
      <c r="C1532" s="8"/>
      <c r="D1532" s="29"/>
      <c r="E1532" s="8"/>
      <c r="F1532" s="8"/>
      <c r="G1532" s="8"/>
      <c r="H1532" s="8"/>
      <c r="I1532" s="8"/>
      <c r="J1532" s="29"/>
      <c r="K1532" s="8"/>
      <c r="L1532" s="8"/>
      <c r="M1532" s="8"/>
      <c r="N1532" s="8"/>
      <c r="O1532" s="8"/>
      <c r="P1532" s="29"/>
      <c r="Q1532" s="10"/>
      <c r="R1532" s="10"/>
      <c r="S1532" s="10"/>
      <c r="T1532" s="10"/>
      <c r="U1532" s="10"/>
      <c r="V1532" s="10"/>
      <c r="W1532" s="10"/>
      <c r="X1532" s="10"/>
      <c r="Y1532" s="10"/>
      <c r="Z1532" s="10"/>
      <c r="AA1532" s="10"/>
      <c r="AB1532" s="10"/>
      <c r="AC1532" s="10"/>
      <c r="AD1532" s="10"/>
      <c r="AE1532" s="10"/>
      <c r="AF1532" s="9"/>
      <c r="AG1532" s="9"/>
      <c r="AH1532" s="9"/>
      <c r="AI1532" s="9"/>
      <c r="AJ1532" s="9"/>
      <c r="AK1532" s="9"/>
      <c r="AL1532" s="9"/>
      <c r="AM1532" s="9"/>
      <c r="AN1532" s="9"/>
      <c r="AO1532" s="9"/>
      <c r="AP1532" s="9"/>
      <c r="AQ1532" s="9"/>
      <c r="AR1532" s="9"/>
      <c r="AS1532" s="9"/>
      <c r="AT1532" s="9"/>
      <c r="AU1532" s="9"/>
      <c r="AV1532" s="9"/>
      <c r="AW1532" s="9"/>
      <c r="AX1532" s="9"/>
      <c r="AY1532" s="9"/>
      <c r="AZ1532" s="9"/>
      <c r="BA1532" s="9"/>
      <c r="BB1532" s="9"/>
      <c r="BC1532" s="9"/>
      <c r="BD1532" s="10"/>
      <c r="BE1532" s="10"/>
      <c r="BF1532" s="10"/>
    </row>
    <row r="1533" spans="1:68" s="26" customFormat="1" x14ac:dyDescent="0.25">
      <c r="A1533" s="1" t="s">
        <v>60</v>
      </c>
      <c r="B1533" s="8"/>
      <c r="C1533" s="8"/>
      <c r="D1533" s="29"/>
      <c r="E1533" s="8"/>
      <c r="F1533" s="8"/>
      <c r="G1533" s="8"/>
      <c r="H1533" s="8"/>
      <c r="I1533" s="8"/>
      <c r="J1533" s="29"/>
      <c r="K1533" s="8"/>
      <c r="L1533" s="8"/>
      <c r="M1533" s="8"/>
      <c r="N1533" s="8"/>
      <c r="O1533" s="8"/>
      <c r="P1533" s="29"/>
      <c r="Q1533" s="10"/>
      <c r="R1533" s="10"/>
      <c r="S1533" s="10"/>
      <c r="T1533" s="10"/>
      <c r="U1533" s="10"/>
      <c r="V1533" s="10"/>
      <c r="W1533" s="10"/>
      <c r="X1533" s="10"/>
      <c r="Y1533" s="10"/>
      <c r="Z1533" s="10"/>
      <c r="AA1533" s="10"/>
      <c r="AB1533" s="10"/>
      <c r="AC1533" s="10"/>
      <c r="AD1533" s="10"/>
      <c r="AE1533" s="10"/>
      <c r="AF1533" s="9"/>
      <c r="AG1533" s="9"/>
      <c r="AH1533" s="9"/>
      <c r="AI1533" s="9"/>
      <c r="AJ1533" s="9"/>
      <c r="AK1533" s="9"/>
      <c r="AL1533" s="9"/>
      <c r="AM1533" s="9"/>
      <c r="AN1533" s="9"/>
      <c r="AO1533" s="9"/>
      <c r="AP1533" s="9"/>
      <c r="AQ1533" s="9"/>
      <c r="AR1533" s="9"/>
      <c r="AS1533" s="9"/>
      <c r="AT1533" s="9"/>
      <c r="AU1533" s="9"/>
      <c r="AV1533" s="9"/>
      <c r="AW1533" s="9"/>
      <c r="AX1533" s="9"/>
      <c r="AY1533" s="9"/>
      <c r="AZ1533" s="9"/>
      <c r="BA1533" s="9"/>
      <c r="BB1533" s="9"/>
      <c r="BC1533" s="9"/>
      <c r="BD1533" s="10"/>
      <c r="BE1533" s="10"/>
      <c r="BF1533" s="10"/>
    </row>
    <row r="1534" spans="1:68" s="29" customFormat="1" x14ac:dyDescent="0.25">
      <c r="A1534" s="6" t="s">
        <v>68</v>
      </c>
      <c r="B1534" s="4"/>
      <c r="C1534" s="4"/>
      <c r="D1534" s="40"/>
      <c r="E1534" s="4"/>
      <c r="F1534" s="4"/>
      <c r="G1534" s="4"/>
      <c r="H1534" s="4"/>
      <c r="I1534" s="4"/>
      <c r="J1534" s="40"/>
      <c r="K1534" s="4"/>
      <c r="L1534" s="4"/>
      <c r="M1534" s="4"/>
      <c r="N1534" s="4"/>
      <c r="O1534" s="4"/>
      <c r="P1534" s="40"/>
      <c r="Q1534" s="4">
        <f t="shared" ref="Q1534:BI1534" si="240">SUM(Q1531:Q1533)</f>
        <v>91</v>
      </c>
      <c r="R1534" s="4">
        <f t="shared" si="240"/>
        <v>0</v>
      </c>
      <c r="S1534" s="40">
        <f t="shared" si="240"/>
        <v>1</v>
      </c>
      <c r="T1534" s="4">
        <f t="shared" si="240"/>
        <v>47</v>
      </c>
      <c r="U1534" s="4">
        <f t="shared" si="240"/>
        <v>45</v>
      </c>
      <c r="V1534" s="4">
        <f t="shared" si="240"/>
        <v>40</v>
      </c>
      <c r="W1534" s="40">
        <f t="shared" si="240"/>
        <v>39</v>
      </c>
      <c r="X1534" s="4">
        <f t="shared" si="240"/>
        <v>39</v>
      </c>
      <c r="Y1534" s="4">
        <f t="shared" si="240"/>
        <v>45</v>
      </c>
      <c r="Z1534" s="4">
        <f t="shared" si="240"/>
        <v>52</v>
      </c>
      <c r="AA1534" s="4">
        <f t="shared" si="240"/>
        <v>52</v>
      </c>
      <c r="AB1534" s="4">
        <f t="shared" si="240"/>
        <v>52</v>
      </c>
      <c r="AC1534" s="4">
        <f t="shared" si="240"/>
        <v>52</v>
      </c>
      <c r="AD1534" s="4">
        <f t="shared" si="240"/>
        <v>52</v>
      </c>
      <c r="AE1534" s="4">
        <f t="shared" si="240"/>
        <v>52</v>
      </c>
      <c r="AF1534" s="4">
        <f t="shared" si="240"/>
        <v>52</v>
      </c>
      <c r="AG1534" s="4">
        <f t="shared" si="240"/>
        <v>50</v>
      </c>
      <c r="AH1534" s="4">
        <f t="shared" si="240"/>
        <v>50</v>
      </c>
      <c r="AI1534" s="4">
        <f t="shared" si="240"/>
        <v>50</v>
      </c>
      <c r="AJ1534" s="4">
        <f t="shared" si="240"/>
        <v>50</v>
      </c>
      <c r="AK1534" s="4">
        <f t="shared" si="240"/>
        <v>50</v>
      </c>
      <c r="AL1534" s="4">
        <f t="shared" si="240"/>
        <v>100</v>
      </c>
      <c r="AM1534" s="4">
        <f t="shared" si="240"/>
        <v>100</v>
      </c>
      <c r="AN1534" s="4">
        <f t="shared" si="240"/>
        <v>100</v>
      </c>
      <c r="AO1534" s="4">
        <f t="shared" si="240"/>
        <v>100</v>
      </c>
      <c r="AP1534" s="4">
        <f t="shared" si="240"/>
        <v>102</v>
      </c>
      <c r="AQ1534" s="4">
        <f t="shared" si="240"/>
        <v>100</v>
      </c>
      <c r="AR1534" s="4">
        <f t="shared" si="240"/>
        <v>100</v>
      </c>
      <c r="AS1534" s="4">
        <f t="shared" si="240"/>
        <v>70</v>
      </c>
      <c r="AT1534" s="4">
        <f t="shared" si="240"/>
        <v>50</v>
      </c>
      <c r="AU1534" s="4">
        <f t="shared" si="240"/>
        <v>3</v>
      </c>
      <c r="AV1534" s="4">
        <f t="shared" si="240"/>
        <v>3</v>
      </c>
      <c r="AW1534" s="4">
        <f t="shared" si="240"/>
        <v>3</v>
      </c>
      <c r="AX1534" s="4">
        <f t="shared" si="240"/>
        <v>3</v>
      </c>
      <c r="AY1534" s="4">
        <f t="shared" si="240"/>
        <v>3</v>
      </c>
      <c r="AZ1534" s="4">
        <f t="shared" si="240"/>
        <v>3</v>
      </c>
      <c r="BA1534" s="4">
        <f t="shared" si="240"/>
        <v>6</v>
      </c>
      <c r="BB1534" s="4">
        <f t="shared" si="240"/>
        <v>4</v>
      </c>
      <c r="BC1534" s="4">
        <f t="shared" si="240"/>
        <v>4</v>
      </c>
      <c r="BD1534" s="4">
        <f t="shared" si="240"/>
        <v>4</v>
      </c>
      <c r="BE1534" s="4">
        <f t="shared" si="240"/>
        <v>4</v>
      </c>
      <c r="BF1534" s="4">
        <f t="shared" si="240"/>
        <v>4</v>
      </c>
      <c r="BG1534" s="4">
        <f t="shared" si="240"/>
        <v>4</v>
      </c>
      <c r="BH1534" s="4">
        <f t="shared" si="240"/>
        <v>4</v>
      </c>
      <c r="BI1534" s="4">
        <f t="shared" si="240"/>
        <v>4</v>
      </c>
      <c r="BJ1534" s="35">
        <v>4</v>
      </c>
      <c r="BK1534" s="35">
        <v>4</v>
      </c>
      <c r="BL1534" s="35">
        <v>4</v>
      </c>
      <c r="BM1534" s="35">
        <v>4</v>
      </c>
      <c r="BN1534" s="35">
        <v>4</v>
      </c>
      <c r="BO1534" s="35">
        <v>4</v>
      </c>
      <c r="BP1534" s="35">
        <v>4</v>
      </c>
    </row>
    <row r="1535" spans="1:68" s="26" customFormat="1" x14ac:dyDescent="0.25">
      <c r="A1535" s="29" t="s">
        <v>112</v>
      </c>
      <c r="B1535" s="8"/>
      <c r="C1535" s="8"/>
      <c r="D1535" s="29"/>
      <c r="E1535" s="8"/>
      <c r="F1535" s="8"/>
      <c r="G1535" s="8"/>
      <c r="H1535" s="8"/>
      <c r="I1535" s="8"/>
      <c r="J1535" s="29"/>
      <c r="K1535" s="8"/>
      <c r="L1535" s="8"/>
      <c r="M1535" s="8"/>
      <c r="N1535" s="8"/>
      <c r="O1535" s="8"/>
      <c r="P1535" s="29"/>
      <c r="Q1535" s="10"/>
      <c r="R1535" s="10"/>
      <c r="S1535" s="10"/>
      <c r="T1535" s="10"/>
      <c r="U1535" s="10"/>
      <c r="V1535" s="10"/>
      <c r="W1535" s="10"/>
      <c r="X1535" s="10"/>
      <c r="Y1535" s="10"/>
      <c r="Z1535" s="10"/>
      <c r="AA1535" s="10"/>
      <c r="AB1535" s="10"/>
      <c r="AC1535" s="10"/>
      <c r="AD1535" s="10"/>
      <c r="AE1535" s="10"/>
      <c r="AF1535" s="9"/>
      <c r="AG1535" s="9"/>
      <c r="AH1535" s="9"/>
      <c r="AI1535" s="9"/>
      <c r="AJ1535" s="9"/>
      <c r="AK1535" s="9"/>
      <c r="AL1535" s="9"/>
      <c r="AM1535" s="9"/>
      <c r="AN1535" s="9"/>
      <c r="AO1535" s="9"/>
      <c r="AP1535" s="9"/>
      <c r="AQ1535" s="9"/>
      <c r="AR1535" s="9"/>
      <c r="AS1535" s="9"/>
      <c r="AT1535" s="9"/>
      <c r="AU1535" s="9"/>
      <c r="AV1535" s="9"/>
      <c r="AW1535" s="9"/>
      <c r="AX1535" s="9"/>
      <c r="AY1535" s="9"/>
      <c r="AZ1535" s="9"/>
      <c r="BA1535" s="9"/>
      <c r="BB1535" s="9"/>
      <c r="BC1535" s="9"/>
      <c r="BD1535" s="10"/>
      <c r="BE1535" s="10"/>
      <c r="BF1535" s="10"/>
    </row>
    <row r="1536" spans="1:68" s="26" customFormat="1" x14ac:dyDescent="0.25">
      <c r="A1536" s="35" t="s">
        <v>67</v>
      </c>
      <c r="B1536" s="11"/>
      <c r="C1536" s="11"/>
      <c r="E1536" s="11"/>
      <c r="F1536" s="11"/>
      <c r="G1536" s="11"/>
      <c r="H1536" s="9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>
        <v>1</v>
      </c>
      <c r="Z1536" s="10">
        <v>17</v>
      </c>
      <c r="AA1536" s="10">
        <v>19</v>
      </c>
      <c r="AB1536" s="10">
        <v>19</v>
      </c>
      <c r="AC1536" s="10">
        <v>19</v>
      </c>
      <c r="AD1536" s="10">
        <v>19</v>
      </c>
      <c r="AE1536" s="10">
        <v>13</v>
      </c>
      <c r="AF1536" s="10">
        <v>13</v>
      </c>
      <c r="AG1536" s="10">
        <v>15</v>
      </c>
      <c r="AH1536" s="10">
        <v>15</v>
      </c>
      <c r="AI1536" s="10">
        <v>15</v>
      </c>
      <c r="AJ1536" s="10">
        <v>15</v>
      </c>
      <c r="AK1536" s="10">
        <v>15</v>
      </c>
      <c r="AL1536" s="10">
        <v>14</v>
      </c>
      <c r="AM1536" s="10">
        <v>14</v>
      </c>
      <c r="AN1536" s="10">
        <v>14</v>
      </c>
      <c r="AO1536" s="10">
        <v>14</v>
      </c>
      <c r="AP1536" s="10">
        <v>15</v>
      </c>
      <c r="AQ1536" s="10">
        <v>15</v>
      </c>
      <c r="AR1536" s="10">
        <v>12</v>
      </c>
      <c r="AS1536" s="10">
        <v>12</v>
      </c>
      <c r="AT1536" s="10">
        <v>12</v>
      </c>
      <c r="AU1536" s="10">
        <v>12</v>
      </c>
      <c r="AV1536" s="10">
        <v>11</v>
      </c>
      <c r="AW1536" s="10">
        <v>10</v>
      </c>
      <c r="AX1536" s="10">
        <v>11</v>
      </c>
      <c r="AY1536" s="10">
        <v>11</v>
      </c>
      <c r="AZ1536" s="10">
        <v>11</v>
      </c>
      <c r="BA1536" s="10">
        <v>10</v>
      </c>
      <c r="BB1536" s="10">
        <v>10</v>
      </c>
      <c r="BC1536" s="10">
        <v>10</v>
      </c>
      <c r="BD1536" s="58">
        <v>9</v>
      </c>
      <c r="BE1536" s="58">
        <v>8</v>
      </c>
      <c r="BF1536" s="58">
        <v>8</v>
      </c>
      <c r="BG1536" s="58">
        <v>8</v>
      </c>
      <c r="BH1536" s="58">
        <v>8</v>
      </c>
      <c r="BI1536" s="59">
        <v>7</v>
      </c>
      <c r="BJ1536" s="26">
        <v>3</v>
      </c>
    </row>
    <row r="1537" spans="1:68" s="26" customFormat="1" x14ac:dyDescent="0.25">
      <c r="A1537" s="35" t="s">
        <v>64</v>
      </c>
      <c r="B1537" s="16"/>
      <c r="C1537" s="16"/>
      <c r="D1537" s="34"/>
      <c r="E1537" s="16"/>
      <c r="F1537" s="16"/>
      <c r="G1537" s="16"/>
      <c r="H1537" s="16"/>
      <c r="I1537" s="16"/>
      <c r="J1537" s="34"/>
      <c r="K1537" s="16"/>
      <c r="L1537" s="16"/>
      <c r="M1537" s="16"/>
      <c r="N1537" s="16"/>
      <c r="O1537" s="16"/>
      <c r="P1537" s="34"/>
      <c r="Q1537" s="16"/>
      <c r="R1537" s="16"/>
      <c r="S1537" s="34"/>
      <c r="T1537" s="16"/>
      <c r="U1537" s="16"/>
      <c r="V1537" s="16"/>
      <c r="W1537" s="34"/>
      <c r="X1537" s="16"/>
      <c r="Y1537" s="16"/>
      <c r="Z1537" s="16"/>
      <c r="AA1537" s="16"/>
      <c r="AB1537" s="16"/>
      <c r="AC1537" s="16"/>
      <c r="AD1537" s="16"/>
      <c r="AW1537" s="18"/>
      <c r="AX1537" s="17"/>
      <c r="AY1537" s="17"/>
      <c r="AZ1537" s="17"/>
      <c r="BA1537" s="17"/>
      <c r="BB1537" s="17"/>
      <c r="BC1537" s="17"/>
      <c r="BD1537" s="10"/>
      <c r="BE1537" s="10"/>
      <c r="BF1537" s="10"/>
    </row>
    <row r="1538" spans="1:68" s="26" customFormat="1" x14ac:dyDescent="0.25">
      <c r="A1538" s="35" t="s">
        <v>60</v>
      </c>
      <c r="B1538" s="16"/>
      <c r="C1538" s="16"/>
      <c r="D1538" s="34"/>
      <c r="E1538" s="16"/>
      <c r="F1538" s="16"/>
      <c r="G1538" s="16"/>
      <c r="H1538" s="16"/>
      <c r="I1538" s="16"/>
      <c r="J1538" s="34"/>
      <c r="K1538" s="16"/>
      <c r="L1538" s="16"/>
      <c r="M1538" s="16"/>
      <c r="N1538" s="16"/>
      <c r="O1538" s="16"/>
      <c r="P1538" s="34"/>
      <c r="Q1538" s="16"/>
      <c r="R1538" s="16"/>
      <c r="S1538" s="34"/>
      <c r="T1538" s="16"/>
      <c r="U1538" s="16"/>
      <c r="V1538" s="16"/>
      <c r="W1538" s="34"/>
      <c r="X1538" s="16"/>
      <c r="Y1538" s="16"/>
      <c r="Z1538" s="16"/>
      <c r="AA1538" s="16"/>
      <c r="AB1538" s="16"/>
      <c r="AC1538" s="16"/>
      <c r="AD1538" s="16"/>
      <c r="AE1538" s="17">
        <v>6</v>
      </c>
      <c r="AF1538" s="18">
        <v>6</v>
      </c>
      <c r="AG1538" s="18">
        <v>4</v>
      </c>
      <c r="AH1538" s="18">
        <v>4</v>
      </c>
      <c r="AI1538" s="18">
        <v>4</v>
      </c>
      <c r="AJ1538" s="18">
        <v>4</v>
      </c>
      <c r="AK1538" s="18">
        <v>4</v>
      </c>
      <c r="AL1538" s="18">
        <v>4</v>
      </c>
      <c r="AM1538" s="18">
        <v>4</v>
      </c>
      <c r="AN1538" s="18">
        <v>4</v>
      </c>
      <c r="AO1538" s="18">
        <v>4</v>
      </c>
      <c r="AP1538" s="18">
        <v>4</v>
      </c>
      <c r="AQ1538" s="18">
        <v>4</v>
      </c>
      <c r="AR1538" s="18">
        <v>4</v>
      </c>
      <c r="AS1538" s="18">
        <v>3</v>
      </c>
      <c r="AT1538" s="18">
        <v>2</v>
      </c>
      <c r="AU1538" s="18">
        <v>2</v>
      </c>
      <c r="AV1538" s="18">
        <v>2</v>
      </c>
      <c r="AW1538" s="18"/>
      <c r="AX1538" s="17"/>
      <c r="AY1538" s="17"/>
      <c r="AZ1538" s="17"/>
      <c r="BA1538" s="17"/>
      <c r="BB1538" s="17"/>
      <c r="BC1538" s="17"/>
      <c r="BD1538" s="10"/>
      <c r="BE1538" s="10"/>
      <c r="BF1538" s="10"/>
    </row>
    <row r="1539" spans="1:68" s="29" customFormat="1" x14ac:dyDescent="0.25">
      <c r="A1539" s="41" t="s">
        <v>68</v>
      </c>
      <c r="B1539" s="4"/>
      <c r="C1539" s="4"/>
      <c r="D1539" s="40"/>
      <c r="E1539" s="4"/>
      <c r="F1539" s="4"/>
      <c r="G1539" s="4"/>
      <c r="H1539" s="4"/>
      <c r="I1539" s="4"/>
      <c r="J1539" s="40"/>
      <c r="K1539" s="4"/>
      <c r="L1539" s="4"/>
      <c r="M1539" s="4"/>
      <c r="N1539" s="4"/>
      <c r="O1539" s="4"/>
      <c r="P1539" s="40"/>
      <c r="Q1539" s="4"/>
      <c r="R1539" s="4"/>
      <c r="S1539" s="40"/>
      <c r="T1539" s="4"/>
      <c r="U1539" s="4"/>
      <c r="V1539" s="4"/>
      <c r="W1539" s="40"/>
      <c r="X1539" s="4"/>
      <c r="Y1539" s="4">
        <f t="shared" ref="Y1539:BI1539" si="241">SUM(Y1536:Y1538)</f>
        <v>1</v>
      </c>
      <c r="Z1539" s="4">
        <f t="shared" si="241"/>
        <v>17</v>
      </c>
      <c r="AA1539" s="4">
        <f t="shared" si="241"/>
        <v>19</v>
      </c>
      <c r="AB1539" s="4">
        <f t="shared" si="241"/>
        <v>19</v>
      </c>
      <c r="AC1539" s="4">
        <f t="shared" si="241"/>
        <v>19</v>
      </c>
      <c r="AD1539" s="4">
        <f t="shared" si="241"/>
        <v>19</v>
      </c>
      <c r="AE1539" s="4">
        <f t="shared" si="241"/>
        <v>19</v>
      </c>
      <c r="AF1539" s="4">
        <f t="shared" si="241"/>
        <v>19</v>
      </c>
      <c r="AG1539" s="4">
        <f t="shared" si="241"/>
        <v>19</v>
      </c>
      <c r="AH1539" s="4">
        <f t="shared" si="241"/>
        <v>19</v>
      </c>
      <c r="AI1539" s="4">
        <f t="shared" si="241"/>
        <v>19</v>
      </c>
      <c r="AJ1539" s="4">
        <f t="shared" si="241"/>
        <v>19</v>
      </c>
      <c r="AK1539" s="4">
        <f t="shared" si="241"/>
        <v>19</v>
      </c>
      <c r="AL1539" s="4">
        <f t="shared" si="241"/>
        <v>18</v>
      </c>
      <c r="AM1539" s="4">
        <f t="shared" si="241"/>
        <v>18</v>
      </c>
      <c r="AN1539" s="4">
        <f t="shared" si="241"/>
        <v>18</v>
      </c>
      <c r="AO1539" s="4">
        <f t="shared" si="241"/>
        <v>18</v>
      </c>
      <c r="AP1539" s="4">
        <f t="shared" si="241"/>
        <v>19</v>
      </c>
      <c r="AQ1539" s="4">
        <f t="shared" si="241"/>
        <v>19</v>
      </c>
      <c r="AR1539" s="4">
        <f t="shared" si="241"/>
        <v>16</v>
      </c>
      <c r="AS1539" s="4">
        <f t="shared" si="241"/>
        <v>15</v>
      </c>
      <c r="AT1539" s="4">
        <f t="shared" si="241"/>
        <v>14</v>
      </c>
      <c r="AU1539" s="4">
        <f t="shared" si="241"/>
        <v>14</v>
      </c>
      <c r="AV1539" s="4">
        <f t="shared" si="241"/>
        <v>13</v>
      </c>
      <c r="AW1539" s="4">
        <f t="shared" si="241"/>
        <v>10</v>
      </c>
      <c r="AX1539" s="4">
        <f t="shared" si="241"/>
        <v>11</v>
      </c>
      <c r="AY1539" s="4">
        <f t="shared" si="241"/>
        <v>11</v>
      </c>
      <c r="AZ1539" s="4">
        <f t="shared" si="241"/>
        <v>11</v>
      </c>
      <c r="BA1539" s="4">
        <f t="shared" si="241"/>
        <v>10</v>
      </c>
      <c r="BB1539" s="4">
        <f t="shared" si="241"/>
        <v>10</v>
      </c>
      <c r="BC1539" s="4">
        <f t="shared" si="241"/>
        <v>10</v>
      </c>
      <c r="BD1539" s="4">
        <f t="shared" si="241"/>
        <v>9</v>
      </c>
      <c r="BE1539" s="4">
        <f t="shared" si="241"/>
        <v>8</v>
      </c>
      <c r="BF1539" s="4">
        <f t="shared" si="241"/>
        <v>8</v>
      </c>
      <c r="BG1539" s="4">
        <f t="shared" si="241"/>
        <v>8</v>
      </c>
      <c r="BH1539" s="4">
        <f t="shared" si="241"/>
        <v>8</v>
      </c>
      <c r="BI1539" s="4">
        <f t="shared" si="241"/>
        <v>7</v>
      </c>
      <c r="BJ1539" s="35">
        <v>3</v>
      </c>
      <c r="BK1539" s="35"/>
    </row>
    <row r="1540" spans="1:68" s="26" customFormat="1" x14ac:dyDescent="0.25">
      <c r="A1540" s="8" t="s">
        <v>46</v>
      </c>
      <c r="B1540" s="16"/>
      <c r="C1540" s="16"/>
      <c r="D1540" s="34"/>
      <c r="E1540" s="16"/>
      <c r="F1540" s="16"/>
      <c r="G1540" s="16"/>
      <c r="H1540" s="16"/>
      <c r="I1540" s="16"/>
      <c r="J1540" s="34"/>
      <c r="K1540" s="16"/>
      <c r="L1540" s="16"/>
      <c r="M1540" s="16"/>
      <c r="N1540" s="16"/>
      <c r="O1540" s="16"/>
      <c r="P1540" s="34"/>
      <c r="Q1540" s="16"/>
      <c r="R1540" s="16"/>
      <c r="S1540" s="34"/>
      <c r="T1540" s="16"/>
      <c r="U1540" s="16"/>
      <c r="V1540" s="16"/>
      <c r="W1540" s="34"/>
      <c r="X1540" s="16"/>
      <c r="Y1540" s="16"/>
      <c r="Z1540" s="16"/>
      <c r="AA1540" s="16"/>
      <c r="AB1540" s="16"/>
      <c r="AC1540" s="16"/>
      <c r="AD1540" s="16"/>
      <c r="AE1540" s="17"/>
      <c r="AF1540" s="18"/>
      <c r="AG1540" s="18"/>
      <c r="AH1540" s="18"/>
      <c r="AI1540" s="18"/>
      <c r="AJ1540" s="18"/>
      <c r="AK1540" s="18"/>
      <c r="AL1540" s="18"/>
      <c r="AM1540" s="18"/>
      <c r="AN1540" s="18"/>
      <c r="AO1540" s="18"/>
      <c r="AP1540" s="18"/>
      <c r="AQ1540" s="18"/>
      <c r="AR1540" s="18"/>
      <c r="AS1540" s="18"/>
      <c r="AT1540" s="18"/>
      <c r="AU1540" s="18"/>
      <c r="AV1540" s="18"/>
      <c r="AW1540" s="18"/>
      <c r="AX1540" s="17"/>
      <c r="AY1540" s="17"/>
      <c r="AZ1540" s="17"/>
      <c r="BA1540" s="17"/>
      <c r="BB1540" s="17"/>
      <c r="BC1540" s="17"/>
      <c r="BD1540" s="10"/>
      <c r="BE1540" s="10"/>
      <c r="BF1540" s="10"/>
    </row>
    <row r="1541" spans="1:68" s="26" customFormat="1" ht="15" customHeight="1" x14ac:dyDescent="0.25">
      <c r="A1541" s="1" t="s">
        <v>67</v>
      </c>
      <c r="B1541" s="8"/>
      <c r="C1541" s="8"/>
      <c r="D1541" s="29"/>
      <c r="E1541" s="8"/>
      <c r="F1541" s="8"/>
      <c r="G1541" s="8"/>
      <c r="H1541" s="8"/>
      <c r="I1541" s="8"/>
      <c r="J1541" s="29"/>
      <c r="K1541" s="8"/>
      <c r="L1541" s="8"/>
      <c r="M1541" s="8"/>
      <c r="N1541" s="8"/>
      <c r="O1541" s="8"/>
      <c r="P1541" s="29"/>
      <c r="Q1541" s="8"/>
      <c r="R1541" s="8"/>
      <c r="S1541" s="29"/>
      <c r="T1541" s="8"/>
      <c r="U1541" s="8"/>
      <c r="V1541" s="8"/>
      <c r="W1541" s="29"/>
      <c r="X1541" s="8"/>
      <c r="Y1541" s="8"/>
      <c r="Z1541" s="8"/>
      <c r="AA1541" s="8"/>
      <c r="AB1541" s="8"/>
      <c r="AC1541" s="8"/>
      <c r="AD1541" s="8"/>
      <c r="AE1541" s="8"/>
      <c r="AF1541" s="9"/>
      <c r="AG1541" s="9"/>
      <c r="AH1541" s="9"/>
      <c r="AI1541" s="9"/>
      <c r="AJ1541" s="9"/>
      <c r="AK1541" s="9">
        <v>1</v>
      </c>
      <c r="AL1541" s="9">
        <v>2</v>
      </c>
      <c r="AM1541" s="9"/>
      <c r="AN1541" s="9"/>
      <c r="AO1541" s="9"/>
      <c r="AP1541" s="9"/>
      <c r="AQ1541" s="9"/>
      <c r="AR1541" s="9"/>
      <c r="AS1541" s="9"/>
      <c r="AT1541" s="9"/>
      <c r="AU1541" s="9"/>
      <c r="AV1541" s="9"/>
      <c r="AW1541" s="9"/>
      <c r="AX1541" s="9"/>
      <c r="AY1541" s="9"/>
      <c r="AZ1541" s="9"/>
      <c r="BA1541" s="9"/>
      <c r="BB1541" s="9"/>
      <c r="BC1541" s="9"/>
      <c r="BD1541" s="10"/>
      <c r="BE1541" s="10"/>
      <c r="BF1541" s="10"/>
    </row>
    <row r="1542" spans="1:68" s="26" customFormat="1" ht="15" customHeight="1" x14ac:dyDescent="0.25">
      <c r="A1542" s="1" t="s">
        <v>64</v>
      </c>
      <c r="B1542" s="16"/>
      <c r="C1542" s="16"/>
      <c r="D1542" s="34"/>
      <c r="E1542" s="16"/>
      <c r="F1542" s="16"/>
      <c r="G1542" s="16"/>
      <c r="H1542" s="16"/>
      <c r="I1542" s="16"/>
      <c r="J1542" s="34"/>
      <c r="K1542" s="16"/>
      <c r="L1542" s="16"/>
      <c r="M1542" s="16"/>
      <c r="N1542" s="16"/>
      <c r="O1542" s="16"/>
      <c r="P1542" s="34"/>
      <c r="Q1542" s="16"/>
      <c r="R1542" s="16"/>
      <c r="S1542" s="34"/>
      <c r="T1542" s="16"/>
      <c r="U1542" s="16"/>
      <c r="V1542" s="16"/>
      <c r="W1542" s="34"/>
      <c r="X1542" s="16"/>
      <c r="Y1542" s="16"/>
      <c r="Z1542" s="16"/>
      <c r="AA1542" s="16"/>
      <c r="AB1542" s="16"/>
      <c r="AC1542" s="16"/>
      <c r="AD1542" s="16"/>
      <c r="AE1542" s="16"/>
      <c r="AF1542" s="18"/>
      <c r="AG1542" s="18"/>
      <c r="AH1542" s="18"/>
      <c r="AI1542" s="18"/>
      <c r="AJ1542" s="18"/>
      <c r="AK1542" s="18"/>
      <c r="AL1542" s="18"/>
      <c r="AM1542" s="18"/>
      <c r="AN1542" s="18"/>
      <c r="AO1542" s="18"/>
      <c r="AP1542" s="18"/>
      <c r="AQ1542" s="18"/>
      <c r="AR1542" s="18"/>
      <c r="AS1542" s="18"/>
      <c r="AT1542" s="18"/>
      <c r="AU1542" s="18"/>
      <c r="AV1542" s="18"/>
      <c r="AW1542" s="18"/>
      <c r="AX1542" s="18"/>
      <c r="AY1542" s="18"/>
      <c r="AZ1542" s="18"/>
      <c r="BA1542" s="18"/>
      <c r="BB1542" s="18"/>
      <c r="BC1542" s="18"/>
      <c r="BD1542" s="10"/>
      <c r="BE1542" s="10"/>
      <c r="BF1542" s="10"/>
    </row>
    <row r="1543" spans="1:68" s="26" customFormat="1" ht="15" customHeight="1" x14ac:dyDescent="0.25">
      <c r="A1543" s="1" t="s">
        <v>60</v>
      </c>
      <c r="B1543" s="16"/>
      <c r="C1543" s="16"/>
      <c r="D1543" s="34"/>
      <c r="E1543" s="16"/>
      <c r="F1543" s="16"/>
      <c r="G1543" s="16"/>
      <c r="H1543" s="16"/>
      <c r="I1543" s="16"/>
      <c r="J1543" s="34"/>
      <c r="K1543" s="16"/>
      <c r="L1543" s="16"/>
      <c r="M1543" s="16"/>
      <c r="N1543" s="16"/>
      <c r="O1543" s="16"/>
      <c r="P1543" s="34"/>
      <c r="Q1543" s="16"/>
      <c r="R1543" s="16"/>
      <c r="S1543" s="34"/>
      <c r="T1543" s="16"/>
      <c r="U1543" s="16"/>
      <c r="V1543" s="16"/>
      <c r="W1543" s="34"/>
      <c r="X1543" s="16"/>
      <c r="Y1543" s="16"/>
      <c r="Z1543" s="16"/>
      <c r="AA1543" s="16"/>
      <c r="AB1543" s="16"/>
      <c r="AC1543" s="16"/>
      <c r="AD1543" s="16"/>
      <c r="AE1543" s="16"/>
      <c r="AF1543" s="18"/>
      <c r="AG1543" s="18"/>
      <c r="AH1543" s="18"/>
      <c r="AI1543" s="18"/>
      <c r="AJ1543" s="18"/>
      <c r="AK1543" s="18"/>
      <c r="AL1543" s="18"/>
      <c r="AM1543" s="18"/>
      <c r="AN1543" s="18"/>
      <c r="AO1543" s="18"/>
      <c r="AP1543" s="18"/>
      <c r="AQ1543" s="18"/>
      <c r="AR1543" s="18"/>
      <c r="AS1543" s="18"/>
      <c r="AT1543" s="18"/>
      <c r="AU1543" s="18"/>
      <c r="AV1543" s="18"/>
      <c r="AW1543" s="18"/>
      <c r="AX1543" s="18"/>
      <c r="AY1543" s="18"/>
      <c r="AZ1543" s="18"/>
      <c r="BA1543" s="18"/>
      <c r="BB1543" s="18"/>
      <c r="BC1543" s="18"/>
      <c r="BD1543" s="10"/>
      <c r="BE1543" s="10"/>
      <c r="BF1543" s="10"/>
    </row>
    <row r="1544" spans="1:68" s="29" customFormat="1" ht="15" customHeight="1" x14ac:dyDescent="0.25">
      <c r="A1544" s="6" t="s">
        <v>68</v>
      </c>
      <c r="B1544" s="4"/>
      <c r="C1544" s="4"/>
      <c r="D1544" s="40"/>
      <c r="E1544" s="4"/>
      <c r="F1544" s="4"/>
      <c r="G1544" s="4"/>
      <c r="H1544" s="4"/>
      <c r="I1544" s="4"/>
      <c r="J1544" s="40"/>
      <c r="K1544" s="4"/>
      <c r="L1544" s="4"/>
      <c r="M1544" s="4"/>
      <c r="N1544" s="4"/>
      <c r="O1544" s="4"/>
      <c r="P1544" s="40"/>
      <c r="Q1544" s="4"/>
      <c r="R1544" s="4"/>
      <c r="S1544" s="40"/>
      <c r="T1544" s="4"/>
      <c r="U1544" s="4"/>
      <c r="V1544" s="4"/>
      <c r="W1544" s="40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>
        <f>SUM(AK1541:AK1543)</f>
        <v>1</v>
      </c>
      <c r="AL1544" s="4">
        <f>SUM(AL1541:AL1543)</f>
        <v>2</v>
      </c>
      <c r="AM1544" s="4"/>
      <c r="AN1544" s="4"/>
      <c r="AO1544" s="4"/>
      <c r="AP1544" s="4"/>
      <c r="AQ1544" s="4"/>
      <c r="AR1544" s="4"/>
      <c r="AS1544" s="4"/>
      <c r="AT1544" s="4"/>
      <c r="AU1544" s="4"/>
      <c r="AV1544" s="4"/>
      <c r="AW1544" s="4"/>
      <c r="AX1544" s="4"/>
      <c r="AY1544" s="4"/>
      <c r="AZ1544" s="4"/>
      <c r="BA1544" s="4"/>
      <c r="BB1544" s="4"/>
      <c r="BC1544" s="4"/>
      <c r="BD1544" s="68"/>
      <c r="BE1544" s="68"/>
      <c r="BF1544" s="68"/>
    </row>
    <row r="1545" spans="1:68" s="26" customFormat="1" ht="15" customHeight="1" x14ac:dyDescent="0.25">
      <c r="A1545" s="8" t="s">
        <v>448</v>
      </c>
      <c r="B1545" s="16"/>
      <c r="C1545" s="16"/>
      <c r="D1545" s="34"/>
      <c r="E1545" s="16"/>
      <c r="F1545" s="16"/>
      <c r="G1545" s="16"/>
      <c r="H1545" s="16"/>
      <c r="I1545" s="16"/>
      <c r="J1545" s="34"/>
      <c r="K1545" s="16"/>
      <c r="L1545" s="16"/>
      <c r="M1545" s="16"/>
      <c r="N1545" s="16"/>
      <c r="O1545" s="16"/>
      <c r="P1545" s="34"/>
      <c r="Q1545" s="16"/>
      <c r="R1545" s="16"/>
      <c r="S1545" s="34"/>
      <c r="T1545" s="16"/>
      <c r="U1545" s="16"/>
      <c r="V1545" s="16"/>
      <c r="W1545" s="34"/>
      <c r="X1545" s="16"/>
      <c r="Y1545" s="16"/>
      <c r="Z1545" s="16"/>
      <c r="AA1545" s="16"/>
      <c r="AB1545" s="16"/>
      <c r="AC1545" s="16"/>
      <c r="AD1545" s="16"/>
      <c r="AE1545" s="16"/>
      <c r="AF1545" s="18"/>
      <c r="AG1545" s="18"/>
      <c r="AH1545" s="18"/>
      <c r="AI1545" s="18"/>
      <c r="AJ1545" s="18"/>
      <c r="AK1545" s="18"/>
      <c r="AL1545" s="18"/>
      <c r="AM1545" s="18"/>
      <c r="AN1545" s="18"/>
      <c r="AO1545" s="18"/>
      <c r="AP1545" s="18"/>
      <c r="AQ1545" s="18"/>
      <c r="AR1545" s="18"/>
      <c r="AS1545" s="18"/>
      <c r="AT1545" s="18"/>
      <c r="AU1545" s="18"/>
      <c r="AV1545" s="18"/>
      <c r="AW1545" s="18"/>
      <c r="AX1545" s="18"/>
      <c r="AY1545" s="18"/>
      <c r="AZ1545" s="18"/>
      <c r="BA1545" s="18"/>
      <c r="BB1545" s="18"/>
      <c r="BC1545" s="18"/>
      <c r="BD1545" s="10"/>
      <c r="BE1545" s="10"/>
      <c r="BF1545" s="10"/>
    </row>
    <row r="1546" spans="1:68" s="26" customFormat="1" ht="15" customHeight="1" x14ac:dyDescent="0.25">
      <c r="A1546" s="1" t="s">
        <v>67</v>
      </c>
      <c r="B1546" s="16"/>
      <c r="C1546" s="16"/>
      <c r="D1546" s="34"/>
      <c r="E1546" s="16"/>
      <c r="F1546" s="16"/>
      <c r="G1546" s="16"/>
      <c r="H1546" s="16"/>
      <c r="I1546" s="16"/>
      <c r="J1546" s="34"/>
      <c r="K1546" s="16"/>
      <c r="L1546" s="16"/>
      <c r="M1546" s="16"/>
      <c r="N1546" s="16"/>
      <c r="O1546" s="16"/>
      <c r="P1546" s="34"/>
      <c r="Q1546" s="16"/>
      <c r="R1546" s="16"/>
      <c r="S1546" s="34"/>
      <c r="T1546" s="16"/>
      <c r="U1546" s="16"/>
      <c r="V1546" s="16"/>
      <c r="W1546" s="34"/>
      <c r="X1546" s="16"/>
      <c r="Y1546" s="16"/>
      <c r="Z1546" s="16"/>
      <c r="AA1546" s="16"/>
      <c r="AB1546" s="16"/>
      <c r="AC1546" s="16"/>
      <c r="AD1546" s="16"/>
      <c r="AE1546" s="16"/>
      <c r="AF1546" s="18"/>
      <c r="AG1546" s="18"/>
      <c r="AH1546" s="18"/>
      <c r="AI1546" s="18"/>
      <c r="AJ1546" s="18"/>
      <c r="AK1546" s="18"/>
      <c r="AL1546" s="18"/>
      <c r="AM1546" s="18"/>
      <c r="AN1546" s="18"/>
      <c r="AO1546" s="18"/>
      <c r="AP1546" s="18"/>
      <c r="AQ1546" s="18"/>
      <c r="AR1546" s="18"/>
      <c r="AS1546" s="18"/>
      <c r="AT1546" s="18"/>
      <c r="AU1546" s="18"/>
      <c r="AV1546" s="18"/>
      <c r="AW1546" s="18"/>
      <c r="AX1546" s="18"/>
      <c r="AY1546" s="18"/>
      <c r="AZ1546" s="18"/>
      <c r="BA1546" s="18"/>
      <c r="BB1546" s="18"/>
      <c r="BC1546" s="18"/>
      <c r="BD1546" s="10"/>
      <c r="BE1546" s="10">
        <v>3</v>
      </c>
      <c r="BF1546" s="10">
        <v>3</v>
      </c>
      <c r="BG1546" s="26">
        <v>3</v>
      </c>
      <c r="BH1546" s="26">
        <v>3</v>
      </c>
      <c r="BI1546" s="26">
        <v>3</v>
      </c>
      <c r="BJ1546" s="26">
        <v>3</v>
      </c>
      <c r="BK1546" s="26">
        <v>3</v>
      </c>
      <c r="BL1546" s="26">
        <v>3</v>
      </c>
      <c r="BM1546" s="26">
        <v>3</v>
      </c>
      <c r="BN1546" s="26">
        <v>3</v>
      </c>
      <c r="BO1546" s="26">
        <v>3</v>
      </c>
      <c r="BP1546" s="26">
        <v>3</v>
      </c>
    </row>
    <row r="1547" spans="1:68" s="26" customFormat="1" ht="15" customHeight="1" x14ac:dyDescent="0.25">
      <c r="A1547" s="1" t="s">
        <v>64</v>
      </c>
      <c r="B1547" s="16"/>
      <c r="C1547" s="16"/>
      <c r="D1547" s="34"/>
      <c r="E1547" s="16"/>
      <c r="F1547" s="16"/>
      <c r="G1547" s="16"/>
      <c r="H1547" s="16"/>
      <c r="I1547" s="16"/>
      <c r="J1547" s="34"/>
      <c r="K1547" s="16"/>
      <c r="L1547" s="16"/>
      <c r="M1547" s="16"/>
      <c r="N1547" s="16"/>
      <c r="O1547" s="16"/>
      <c r="P1547" s="34"/>
      <c r="Q1547" s="16"/>
      <c r="R1547" s="16"/>
      <c r="S1547" s="34"/>
      <c r="T1547" s="16"/>
      <c r="U1547" s="16"/>
      <c r="V1547" s="16"/>
      <c r="W1547" s="34"/>
      <c r="X1547" s="16"/>
      <c r="Y1547" s="16"/>
      <c r="Z1547" s="16"/>
      <c r="AA1547" s="16"/>
      <c r="AB1547" s="16"/>
      <c r="AC1547" s="16"/>
      <c r="AD1547" s="16"/>
      <c r="AE1547" s="16"/>
      <c r="AF1547" s="18"/>
      <c r="AG1547" s="18"/>
      <c r="AH1547" s="18"/>
      <c r="AI1547" s="18"/>
      <c r="AJ1547" s="18"/>
      <c r="AK1547" s="18"/>
      <c r="AL1547" s="18"/>
      <c r="AM1547" s="18"/>
      <c r="AN1547" s="18"/>
      <c r="AO1547" s="18"/>
      <c r="AP1547" s="18"/>
      <c r="AQ1547" s="18"/>
      <c r="AR1547" s="18"/>
      <c r="AS1547" s="18"/>
      <c r="AT1547" s="18"/>
      <c r="AU1547" s="18"/>
      <c r="AV1547" s="18"/>
      <c r="AW1547" s="18"/>
      <c r="AX1547" s="18"/>
      <c r="AY1547" s="18"/>
      <c r="AZ1547" s="18"/>
      <c r="BA1547" s="18"/>
      <c r="BB1547" s="18"/>
      <c r="BC1547" s="18"/>
      <c r="BD1547" s="10"/>
      <c r="BE1547" s="10"/>
      <c r="BF1547" s="10"/>
    </row>
    <row r="1548" spans="1:68" s="26" customFormat="1" ht="15" customHeight="1" x14ac:dyDescent="0.25">
      <c r="A1548" s="1" t="s">
        <v>60</v>
      </c>
      <c r="B1548" s="16"/>
      <c r="C1548" s="16"/>
      <c r="D1548" s="34"/>
      <c r="E1548" s="16"/>
      <c r="F1548" s="16"/>
      <c r="G1548" s="16"/>
      <c r="H1548" s="16"/>
      <c r="I1548" s="16"/>
      <c r="J1548" s="34"/>
      <c r="K1548" s="16"/>
      <c r="L1548" s="16"/>
      <c r="M1548" s="16"/>
      <c r="N1548" s="16"/>
      <c r="O1548" s="16"/>
      <c r="P1548" s="34"/>
      <c r="Q1548" s="16"/>
      <c r="R1548" s="16"/>
      <c r="S1548" s="34"/>
      <c r="T1548" s="16"/>
      <c r="U1548" s="16"/>
      <c r="V1548" s="16"/>
      <c r="W1548" s="34"/>
      <c r="X1548" s="16"/>
      <c r="Y1548" s="16"/>
      <c r="Z1548" s="16"/>
      <c r="AA1548" s="16"/>
      <c r="AB1548" s="16"/>
      <c r="AC1548" s="16"/>
      <c r="AD1548" s="16"/>
      <c r="AE1548" s="16"/>
      <c r="AF1548" s="18"/>
      <c r="AG1548" s="18"/>
      <c r="AH1548" s="18"/>
      <c r="AI1548" s="18"/>
      <c r="AJ1548" s="18"/>
      <c r="AK1548" s="18"/>
      <c r="AL1548" s="18"/>
      <c r="AM1548" s="18"/>
      <c r="AN1548" s="18"/>
      <c r="AO1548" s="18"/>
      <c r="AP1548" s="18"/>
      <c r="AQ1548" s="18"/>
      <c r="AR1548" s="18"/>
      <c r="AS1548" s="18"/>
      <c r="AT1548" s="18"/>
      <c r="AU1548" s="18"/>
      <c r="AV1548" s="18"/>
      <c r="AW1548" s="18"/>
      <c r="AX1548" s="18"/>
      <c r="AY1548" s="18"/>
      <c r="AZ1548" s="18"/>
      <c r="BA1548" s="18"/>
      <c r="BB1548" s="18"/>
      <c r="BC1548" s="18"/>
      <c r="BD1548" s="10"/>
      <c r="BE1548" s="10"/>
      <c r="BF1548" s="10"/>
    </row>
    <row r="1549" spans="1:68" s="29" customFormat="1" ht="15" customHeight="1" x14ac:dyDescent="0.25">
      <c r="A1549" s="6" t="s">
        <v>68</v>
      </c>
      <c r="B1549" s="16"/>
      <c r="C1549" s="16"/>
      <c r="D1549" s="34"/>
      <c r="E1549" s="16"/>
      <c r="F1549" s="16"/>
      <c r="G1549" s="16"/>
      <c r="H1549" s="16"/>
      <c r="I1549" s="16"/>
      <c r="J1549" s="34"/>
      <c r="K1549" s="16"/>
      <c r="L1549" s="16"/>
      <c r="M1549" s="16"/>
      <c r="N1549" s="16"/>
      <c r="O1549" s="16"/>
      <c r="P1549" s="34"/>
      <c r="Q1549" s="16"/>
      <c r="R1549" s="16"/>
      <c r="S1549" s="34"/>
      <c r="T1549" s="16"/>
      <c r="U1549" s="16"/>
      <c r="V1549" s="16"/>
      <c r="W1549" s="34"/>
      <c r="X1549" s="16"/>
      <c r="Y1549" s="16"/>
      <c r="Z1549" s="16"/>
      <c r="AA1549" s="16"/>
      <c r="AB1549" s="16"/>
      <c r="AC1549" s="16"/>
      <c r="AD1549" s="16"/>
      <c r="AE1549" s="16"/>
      <c r="AF1549" s="70"/>
      <c r="AG1549" s="70"/>
      <c r="AH1549" s="70"/>
      <c r="AI1549" s="70"/>
      <c r="AJ1549" s="70"/>
      <c r="AK1549" s="70"/>
      <c r="AL1549" s="70"/>
      <c r="AM1549" s="70"/>
      <c r="AN1549" s="70"/>
      <c r="AO1549" s="70"/>
      <c r="AP1549" s="70"/>
      <c r="AQ1549" s="70"/>
      <c r="AR1549" s="70"/>
      <c r="AS1549" s="70"/>
      <c r="AT1549" s="70"/>
      <c r="AU1549" s="70"/>
      <c r="AV1549" s="70"/>
      <c r="AW1549" s="70"/>
      <c r="AX1549" s="70"/>
      <c r="AY1549" s="70"/>
      <c r="AZ1549" s="70"/>
      <c r="BA1549" s="70"/>
      <c r="BB1549" s="70"/>
      <c r="BC1549" s="70"/>
      <c r="BD1549" s="68"/>
      <c r="BE1549" s="36">
        <f>SUM(BE1546:BE1548)</f>
        <v>3</v>
      </c>
      <c r="BF1549" s="36">
        <f>SUM(BF1546:BF1548)</f>
        <v>3</v>
      </c>
      <c r="BG1549" s="36">
        <f>SUM(BG1546:BG1548)</f>
        <v>3</v>
      </c>
      <c r="BH1549" s="36">
        <f>SUM(BH1546:BH1548)</f>
        <v>3</v>
      </c>
      <c r="BI1549" s="36">
        <f>SUM(BI1546:BI1548)</f>
        <v>3</v>
      </c>
      <c r="BJ1549" s="35">
        <v>3</v>
      </c>
      <c r="BK1549" s="35">
        <v>3</v>
      </c>
      <c r="BL1549" s="35">
        <v>3</v>
      </c>
      <c r="BM1549" s="35">
        <v>3</v>
      </c>
      <c r="BN1549" s="35">
        <v>3</v>
      </c>
      <c r="BO1549" s="35">
        <v>3</v>
      </c>
      <c r="BP1549" s="35">
        <v>3</v>
      </c>
    </row>
    <row r="1550" spans="1:68" s="26" customFormat="1" x14ac:dyDescent="0.25">
      <c r="A1550" s="8" t="s">
        <v>245</v>
      </c>
      <c r="B1550" s="14"/>
      <c r="C1550" s="14"/>
      <c r="D1550" s="27"/>
      <c r="E1550" s="14"/>
      <c r="F1550" s="14"/>
      <c r="G1550" s="14"/>
      <c r="H1550" s="12"/>
      <c r="I1550" s="12"/>
      <c r="J1550" s="33"/>
      <c r="K1550" s="12"/>
      <c r="L1550" s="12"/>
      <c r="M1550" s="12"/>
      <c r="N1550" s="12"/>
      <c r="O1550" s="12"/>
      <c r="P1550" s="33"/>
      <c r="Q1550" s="12"/>
      <c r="R1550" s="12"/>
      <c r="S1550" s="33"/>
      <c r="T1550" s="12"/>
      <c r="U1550" s="12"/>
      <c r="V1550" s="12"/>
      <c r="W1550" s="33"/>
      <c r="X1550" s="12"/>
      <c r="Y1550" s="12"/>
      <c r="Z1550" s="12"/>
      <c r="AA1550" s="12"/>
      <c r="AB1550" s="12"/>
      <c r="AC1550" s="12"/>
      <c r="AD1550" s="12"/>
      <c r="AE1550" s="12"/>
      <c r="AF1550" s="14"/>
      <c r="AG1550" s="14"/>
      <c r="AH1550" s="14"/>
      <c r="AI1550" s="14"/>
      <c r="AJ1550" s="14"/>
      <c r="AK1550" s="14"/>
      <c r="AL1550" s="14"/>
      <c r="AM1550" s="14"/>
      <c r="AN1550" s="14"/>
      <c r="AO1550" s="14"/>
      <c r="AP1550" s="14"/>
      <c r="AQ1550" s="14"/>
      <c r="AR1550" s="14"/>
      <c r="AS1550" s="14"/>
      <c r="AT1550" s="14"/>
      <c r="AU1550" s="14"/>
      <c r="AV1550" s="14"/>
      <c r="AW1550" s="14"/>
      <c r="AX1550" s="14"/>
      <c r="AY1550" s="14"/>
      <c r="AZ1550" s="14"/>
      <c r="BA1550" s="14"/>
      <c r="BB1550" s="14"/>
      <c r="BC1550" s="14"/>
      <c r="BD1550" s="10"/>
      <c r="BE1550" s="10"/>
      <c r="BF1550" s="10"/>
    </row>
    <row r="1551" spans="1:68" s="26" customFormat="1" x14ac:dyDescent="0.25">
      <c r="A1551" s="1" t="s">
        <v>67</v>
      </c>
      <c r="B1551" s="9">
        <v>37</v>
      </c>
      <c r="C1551" s="9">
        <v>30</v>
      </c>
      <c r="D1551" s="10">
        <v>35</v>
      </c>
      <c r="E1551" s="9">
        <v>31</v>
      </c>
      <c r="F1551" s="10">
        <v>30</v>
      </c>
      <c r="G1551" s="10">
        <v>10</v>
      </c>
      <c r="H1551" s="9">
        <v>7</v>
      </c>
      <c r="I1551" s="10">
        <v>1</v>
      </c>
      <c r="J1551" s="10">
        <v>1</v>
      </c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Z1551" s="10"/>
      <c r="AA1551" s="10"/>
      <c r="AB1551" s="10"/>
      <c r="AC1551" s="10"/>
      <c r="AD1551" s="10"/>
      <c r="AE1551" s="10"/>
      <c r="AF1551" s="9"/>
      <c r="AG1551" s="9"/>
      <c r="AH1551" s="9"/>
      <c r="AI1551" s="9"/>
      <c r="AJ1551" s="9"/>
      <c r="AK1551" s="9"/>
      <c r="AL1551" s="9"/>
      <c r="AM1551" s="9"/>
      <c r="AN1551" s="9"/>
      <c r="AO1551" s="9"/>
      <c r="AP1551" s="9"/>
      <c r="AQ1551" s="9"/>
      <c r="AR1551" s="9"/>
      <c r="AS1551" s="9"/>
      <c r="AT1551" s="9"/>
      <c r="AU1551" s="9"/>
      <c r="AV1551" s="9"/>
      <c r="AW1551" s="9"/>
      <c r="AX1551" s="9"/>
      <c r="AY1551" s="9"/>
      <c r="AZ1551" s="9"/>
      <c r="BA1551" s="9"/>
      <c r="BB1551" s="9"/>
      <c r="BC1551" s="9"/>
      <c r="BD1551" s="10"/>
      <c r="BE1551" s="10"/>
      <c r="BF1551" s="10"/>
    </row>
    <row r="1552" spans="1:68" s="26" customFormat="1" x14ac:dyDescent="0.25">
      <c r="A1552" s="1" t="s">
        <v>64</v>
      </c>
      <c r="B1552" s="9"/>
      <c r="C1552" s="9"/>
      <c r="D1552" s="10"/>
      <c r="E1552" s="9"/>
      <c r="F1552" s="10"/>
      <c r="G1552" s="10"/>
      <c r="H1552" s="9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Z1552" s="10"/>
      <c r="AA1552" s="10"/>
      <c r="AB1552" s="10"/>
      <c r="AC1552" s="10"/>
      <c r="AD1552" s="10"/>
      <c r="AE1552" s="10"/>
      <c r="AF1552" s="9"/>
      <c r="AG1552" s="9"/>
      <c r="AH1552" s="9"/>
      <c r="AI1552" s="9"/>
      <c r="AJ1552" s="9"/>
      <c r="AK1552" s="9"/>
      <c r="AL1552" s="9"/>
      <c r="AM1552" s="9"/>
      <c r="AN1552" s="9"/>
      <c r="AO1552" s="9"/>
      <c r="AP1552" s="9"/>
      <c r="AQ1552" s="9"/>
      <c r="AR1552" s="9"/>
      <c r="AS1552" s="9"/>
      <c r="AT1552" s="9"/>
      <c r="AU1552" s="9"/>
      <c r="AV1552" s="9"/>
      <c r="AW1552" s="9"/>
      <c r="AX1552" s="9"/>
      <c r="AY1552" s="9"/>
      <c r="AZ1552" s="9"/>
      <c r="BA1552" s="9"/>
      <c r="BB1552" s="9"/>
      <c r="BC1552" s="9"/>
      <c r="BD1552" s="10"/>
      <c r="BE1552" s="10"/>
      <c r="BF1552" s="10"/>
    </row>
    <row r="1553" spans="1:58" s="26" customFormat="1" x14ac:dyDescent="0.25">
      <c r="A1553" s="1" t="s">
        <v>60</v>
      </c>
      <c r="B1553" s="9"/>
      <c r="C1553" s="9"/>
      <c r="D1553" s="10"/>
      <c r="E1553" s="9"/>
      <c r="F1553" s="10"/>
      <c r="G1553" s="10"/>
      <c r="H1553" s="9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Z1553" s="10"/>
      <c r="AA1553" s="10"/>
      <c r="AB1553" s="10"/>
      <c r="AC1553" s="10"/>
      <c r="AD1553" s="10"/>
      <c r="AE1553" s="10"/>
      <c r="AF1553" s="9"/>
      <c r="AG1553" s="9"/>
      <c r="AH1553" s="9"/>
      <c r="AI1553" s="9"/>
      <c r="AJ1553" s="9"/>
      <c r="AK1553" s="9"/>
      <c r="AL1553" s="9"/>
      <c r="AM1553" s="9"/>
      <c r="AN1553" s="9"/>
      <c r="AO1553" s="9"/>
      <c r="AP1553" s="9"/>
      <c r="AQ1553" s="9"/>
      <c r="AR1553" s="9"/>
      <c r="AS1553" s="9"/>
      <c r="AT1553" s="9"/>
      <c r="AU1553" s="9"/>
      <c r="AV1553" s="9"/>
      <c r="AW1553" s="9"/>
      <c r="AX1553" s="9"/>
      <c r="AY1553" s="9"/>
      <c r="AZ1553" s="9"/>
      <c r="BA1553" s="9"/>
      <c r="BB1553" s="9"/>
      <c r="BC1553" s="9"/>
      <c r="BD1553" s="10"/>
      <c r="BE1553" s="10"/>
      <c r="BF1553" s="10"/>
    </row>
    <row r="1554" spans="1:58" s="29" customFormat="1" x14ac:dyDescent="0.25">
      <c r="A1554" s="6" t="s">
        <v>68</v>
      </c>
      <c r="B1554" s="4">
        <f t="shared" ref="B1554:J1554" si="242">SUM(B1551:B1553)</f>
        <v>37</v>
      </c>
      <c r="C1554" s="4">
        <f t="shared" si="242"/>
        <v>30</v>
      </c>
      <c r="D1554" s="40">
        <f t="shared" si="242"/>
        <v>35</v>
      </c>
      <c r="E1554" s="4">
        <f t="shared" si="242"/>
        <v>31</v>
      </c>
      <c r="F1554" s="4">
        <f t="shared" si="242"/>
        <v>30</v>
      </c>
      <c r="G1554" s="4">
        <f t="shared" si="242"/>
        <v>10</v>
      </c>
      <c r="H1554" s="4">
        <f t="shared" si="242"/>
        <v>7</v>
      </c>
      <c r="I1554" s="4">
        <f t="shared" si="242"/>
        <v>1</v>
      </c>
      <c r="J1554" s="40">
        <f t="shared" si="242"/>
        <v>1</v>
      </c>
      <c r="K1554" s="4"/>
      <c r="L1554" s="4"/>
      <c r="M1554" s="4"/>
      <c r="N1554" s="4"/>
      <c r="O1554" s="4"/>
      <c r="P1554" s="40"/>
      <c r="Q1554" s="4"/>
      <c r="R1554" s="4"/>
      <c r="S1554" s="40"/>
      <c r="T1554" s="4"/>
      <c r="U1554" s="4"/>
      <c r="V1554" s="4"/>
      <c r="W1554" s="40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  <c r="AL1554" s="4"/>
      <c r="AM1554" s="4"/>
      <c r="AN1554" s="4"/>
      <c r="AO1554" s="4"/>
      <c r="AP1554" s="4"/>
      <c r="AQ1554" s="4"/>
      <c r="AR1554" s="4"/>
      <c r="AS1554" s="4"/>
      <c r="AT1554" s="4"/>
      <c r="AU1554" s="4"/>
      <c r="AV1554" s="4"/>
      <c r="AW1554" s="4"/>
      <c r="AX1554" s="4"/>
      <c r="AY1554" s="4"/>
      <c r="AZ1554" s="4"/>
      <c r="BA1554" s="4"/>
      <c r="BB1554" s="4"/>
      <c r="BC1554" s="4"/>
      <c r="BD1554" s="68"/>
      <c r="BE1554" s="68"/>
      <c r="BF1554" s="68"/>
    </row>
    <row r="1555" spans="1:58" s="26" customFormat="1" x14ac:dyDescent="0.25">
      <c r="A1555" s="8" t="s">
        <v>246</v>
      </c>
      <c r="B1555" s="9"/>
      <c r="C1555" s="9"/>
      <c r="D1555" s="10"/>
      <c r="E1555" s="9"/>
      <c r="F1555" s="10"/>
      <c r="G1555" s="10"/>
      <c r="H1555" s="9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Z1555" s="10"/>
      <c r="AA1555" s="10"/>
      <c r="AB1555" s="10"/>
      <c r="AC1555" s="10"/>
      <c r="AD1555" s="10"/>
      <c r="AE1555" s="10"/>
      <c r="AF1555" s="9"/>
      <c r="AG1555" s="9"/>
      <c r="AH1555" s="9"/>
      <c r="AI1555" s="9"/>
      <c r="AJ1555" s="9"/>
      <c r="AK1555" s="9"/>
      <c r="AL1555" s="9"/>
      <c r="AM1555" s="9"/>
      <c r="AN1555" s="9"/>
      <c r="AO1555" s="9"/>
      <c r="AP1555" s="9"/>
      <c r="AQ1555" s="9"/>
      <c r="AR1555" s="9"/>
      <c r="AS1555" s="9"/>
      <c r="AT1555" s="9"/>
      <c r="AU1555" s="9"/>
      <c r="AV1555" s="9"/>
      <c r="AW1555" s="9"/>
      <c r="AX1555" s="9"/>
      <c r="AY1555" s="9"/>
      <c r="AZ1555" s="9"/>
      <c r="BA1555" s="9"/>
      <c r="BB1555" s="9"/>
      <c r="BC1555" s="9"/>
      <c r="BD1555" s="10"/>
      <c r="BE1555" s="10"/>
      <c r="BF1555" s="10"/>
    </row>
    <row r="1556" spans="1:58" s="26" customFormat="1" x14ac:dyDescent="0.25">
      <c r="A1556" s="1" t="s">
        <v>67</v>
      </c>
      <c r="B1556" s="9">
        <v>684</v>
      </c>
      <c r="C1556" s="9">
        <v>711</v>
      </c>
      <c r="D1556" s="10">
        <v>785</v>
      </c>
      <c r="E1556" s="9">
        <v>878</v>
      </c>
      <c r="F1556" s="10">
        <v>811</v>
      </c>
      <c r="G1556" s="10">
        <v>852</v>
      </c>
      <c r="H1556" s="9">
        <v>900</v>
      </c>
      <c r="I1556" s="10">
        <v>886</v>
      </c>
      <c r="J1556" s="10">
        <v>310</v>
      </c>
      <c r="K1556" s="10">
        <v>39</v>
      </c>
      <c r="L1556" s="10">
        <v>2</v>
      </c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Z1556" s="10"/>
      <c r="AA1556" s="10"/>
      <c r="AB1556" s="10"/>
      <c r="AC1556" s="10"/>
      <c r="AD1556" s="10"/>
      <c r="AE1556" s="10"/>
      <c r="AF1556" s="9"/>
      <c r="AG1556" s="9"/>
      <c r="AH1556" s="9"/>
      <c r="AI1556" s="9"/>
      <c r="AJ1556" s="9"/>
      <c r="AK1556" s="9"/>
      <c r="AL1556" s="9"/>
      <c r="AM1556" s="9"/>
      <c r="AN1556" s="9"/>
      <c r="AO1556" s="9"/>
      <c r="AP1556" s="9"/>
      <c r="AQ1556" s="9"/>
      <c r="AR1556" s="9"/>
      <c r="AS1556" s="9"/>
      <c r="AT1556" s="9"/>
      <c r="AU1556" s="9"/>
      <c r="AV1556" s="9"/>
      <c r="AW1556" s="9"/>
      <c r="AX1556" s="9"/>
      <c r="AY1556" s="9"/>
      <c r="AZ1556" s="9"/>
      <c r="BA1556" s="9"/>
      <c r="BB1556" s="9"/>
      <c r="BC1556" s="9"/>
      <c r="BD1556" s="10"/>
      <c r="BE1556" s="10"/>
      <c r="BF1556" s="10"/>
    </row>
    <row r="1557" spans="1:58" s="26" customFormat="1" x14ac:dyDescent="0.25">
      <c r="A1557" s="1" t="s">
        <v>64</v>
      </c>
      <c r="B1557" s="14"/>
      <c r="C1557" s="14"/>
      <c r="D1557" s="27"/>
      <c r="E1557" s="14"/>
      <c r="F1557" s="14"/>
      <c r="G1557" s="27">
        <v>1</v>
      </c>
      <c r="H1557" s="14">
        <v>1</v>
      </c>
      <c r="I1557" s="12"/>
      <c r="J1557" s="33"/>
      <c r="K1557" s="12"/>
      <c r="L1557" s="12"/>
      <c r="M1557" s="12"/>
      <c r="N1557" s="12"/>
      <c r="O1557" s="12"/>
      <c r="P1557" s="33"/>
      <c r="Q1557" s="12"/>
      <c r="R1557" s="12"/>
      <c r="S1557" s="33"/>
      <c r="T1557" s="12"/>
      <c r="U1557" s="12"/>
      <c r="V1557" s="12"/>
      <c r="W1557" s="33"/>
      <c r="X1557" s="12"/>
      <c r="Y1557" s="12"/>
      <c r="Z1557" s="12"/>
      <c r="AA1557" s="12"/>
      <c r="AB1557" s="12"/>
      <c r="AC1557" s="12"/>
      <c r="AD1557" s="12"/>
      <c r="AE1557" s="12"/>
      <c r="AF1557" s="14"/>
      <c r="AG1557" s="14"/>
      <c r="AH1557" s="14"/>
      <c r="AI1557" s="14"/>
      <c r="AJ1557" s="14"/>
      <c r="AK1557" s="14"/>
      <c r="AL1557" s="14"/>
      <c r="AM1557" s="14"/>
      <c r="AN1557" s="14"/>
      <c r="AO1557" s="14"/>
      <c r="AP1557" s="14"/>
      <c r="AQ1557" s="14"/>
      <c r="AR1557" s="14"/>
      <c r="AS1557" s="14"/>
      <c r="AT1557" s="14"/>
      <c r="AU1557" s="14"/>
      <c r="AV1557" s="14"/>
      <c r="AW1557" s="14"/>
      <c r="AX1557" s="14"/>
      <c r="AY1557" s="14"/>
      <c r="AZ1557" s="14"/>
      <c r="BA1557" s="14"/>
      <c r="BB1557" s="14"/>
      <c r="BC1557" s="14"/>
      <c r="BD1557" s="10"/>
      <c r="BE1557" s="10"/>
      <c r="BF1557" s="10"/>
    </row>
    <row r="1558" spans="1:58" s="26" customFormat="1" x14ac:dyDescent="0.25">
      <c r="A1558" s="1" t="s">
        <v>60</v>
      </c>
      <c r="B1558" s="18"/>
      <c r="C1558" s="18"/>
      <c r="D1558" s="17">
        <f>+(C1558+E1558)/2</f>
        <v>3</v>
      </c>
      <c r="E1558" s="17">
        <v>6</v>
      </c>
      <c r="F1558" s="17">
        <v>30</v>
      </c>
      <c r="G1558" s="17">
        <v>30</v>
      </c>
      <c r="H1558" s="18">
        <v>30</v>
      </c>
      <c r="I1558" s="17">
        <v>30</v>
      </c>
      <c r="J1558" s="17">
        <v>2</v>
      </c>
      <c r="K1558" s="17">
        <v>2</v>
      </c>
      <c r="L1558" s="16"/>
      <c r="M1558" s="16"/>
      <c r="N1558" s="16"/>
      <c r="O1558" s="16"/>
      <c r="P1558" s="34"/>
      <c r="Q1558" s="16"/>
      <c r="R1558" s="16"/>
      <c r="S1558" s="34"/>
      <c r="T1558" s="16"/>
      <c r="U1558" s="16"/>
      <c r="V1558" s="16"/>
      <c r="W1558" s="34"/>
      <c r="X1558" s="16"/>
      <c r="Y1558" s="16"/>
      <c r="Z1558" s="16"/>
      <c r="AA1558" s="16"/>
      <c r="AB1558" s="16"/>
      <c r="AC1558" s="16"/>
      <c r="AD1558" s="16"/>
      <c r="AE1558" s="16"/>
      <c r="AF1558" s="18"/>
      <c r="AG1558" s="18"/>
      <c r="AH1558" s="18"/>
      <c r="AI1558" s="18"/>
      <c r="AJ1558" s="18"/>
      <c r="AK1558" s="18"/>
      <c r="AL1558" s="18"/>
      <c r="AM1558" s="18"/>
      <c r="AN1558" s="18"/>
      <c r="AO1558" s="18"/>
      <c r="AP1558" s="18"/>
      <c r="AQ1558" s="18"/>
      <c r="AR1558" s="18"/>
      <c r="AS1558" s="18"/>
      <c r="AT1558" s="18"/>
      <c r="AU1558" s="18"/>
      <c r="AV1558" s="18"/>
      <c r="AW1558" s="18"/>
      <c r="AX1558" s="18"/>
      <c r="AY1558" s="18"/>
      <c r="AZ1558" s="18"/>
      <c r="BA1558" s="18"/>
      <c r="BB1558" s="18"/>
      <c r="BC1558" s="18"/>
      <c r="BD1558" s="10"/>
      <c r="BE1558" s="10"/>
      <c r="BF1558" s="10"/>
    </row>
    <row r="1559" spans="1:58" s="29" customFormat="1" x14ac:dyDescent="0.25">
      <c r="A1559" s="6" t="s">
        <v>68</v>
      </c>
      <c r="B1559" s="4">
        <f t="shared" ref="B1559:L1559" si="243">SUM(B1556:B1558)</f>
        <v>684</v>
      </c>
      <c r="C1559" s="4">
        <f t="shared" si="243"/>
        <v>711</v>
      </c>
      <c r="D1559" s="40">
        <f t="shared" si="243"/>
        <v>788</v>
      </c>
      <c r="E1559" s="4">
        <f t="shared" si="243"/>
        <v>884</v>
      </c>
      <c r="F1559" s="4">
        <f t="shared" si="243"/>
        <v>841</v>
      </c>
      <c r="G1559" s="4">
        <f t="shared" si="243"/>
        <v>883</v>
      </c>
      <c r="H1559" s="4">
        <f t="shared" si="243"/>
        <v>931</v>
      </c>
      <c r="I1559" s="4">
        <f t="shared" si="243"/>
        <v>916</v>
      </c>
      <c r="J1559" s="40">
        <f t="shared" si="243"/>
        <v>312</v>
      </c>
      <c r="K1559" s="4">
        <f t="shared" si="243"/>
        <v>41</v>
      </c>
      <c r="L1559" s="4">
        <f t="shared" si="243"/>
        <v>2</v>
      </c>
      <c r="M1559" s="4"/>
      <c r="N1559" s="4"/>
      <c r="O1559" s="4"/>
      <c r="P1559" s="40"/>
      <c r="Q1559" s="4"/>
      <c r="R1559" s="4"/>
      <c r="S1559" s="40"/>
      <c r="T1559" s="4"/>
      <c r="U1559" s="4"/>
      <c r="V1559" s="4"/>
      <c r="W1559" s="40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  <c r="AL1559" s="4"/>
      <c r="AM1559" s="4"/>
      <c r="AN1559" s="4"/>
      <c r="AO1559" s="4"/>
      <c r="AP1559" s="4"/>
      <c r="AQ1559" s="4"/>
      <c r="AR1559" s="4"/>
      <c r="AS1559" s="4"/>
      <c r="AT1559" s="4"/>
      <c r="AU1559" s="4"/>
      <c r="AV1559" s="4"/>
      <c r="AW1559" s="4"/>
      <c r="AX1559" s="4"/>
      <c r="AY1559" s="4"/>
      <c r="AZ1559" s="4"/>
      <c r="BA1559" s="4"/>
      <c r="BB1559" s="4"/>
      <c r="BC1559" s="4"/>
      <c r="BD1559" s="68"/>
      <c r="BE1559" s="68"/>
      <c r="BF1559" s="68"/>
    </row>
    <row r="1560" spans="1:58" s="26" customFormat="1" x14ac:dyDescent="0.25">
      <c r="A1560" s="8" t="s">
        <v>247</v>
      </c>
      <c r="B1560" s="18"/>
      <c r="C1560" s="18"/>
      <c r="D1560" s="17"/>
      <c r="E1560" s="17"/>
      <c r="F1560" s="17"/>
      <c r="G1560" s="17"/>
      <c r="H1560" s="18"/>
      <c r="I1560" s="17"/>
      <c r="J1560" s="17"/>
      <c r="K1560" s="17"/>
      <c r="L1560" s="16"/>
      <c r="M1560" s="16"/>
      <c r="N1560" s="16"/>
      <c r="O1560" s="16"/>
      <c r="P1560" s="34"/>
      <c r="Q1560" s="16"/>
      <c r="R1560" s="16"/>
      <c r="S1560" s="34"/>
      <c r="T1560" s="16"/>
      <c r="U1560" s="16"/>
      <c r="V1560" s="16"/>
      <c r="W1560" s="34"/>
      <c r="X1560" s="16"/>
      <c r="Y1560" s="16"/>
      <c r="Z1560" s="16"/>
      <c r="AA1560" s="16"/>
      <c r="AB1560" s="16"/>
      <c r="AC1560" s="16"/>
      <c r="AD1560" s="16"/>
      <c r="AE1560" s="16"/>
      <c r="AF1560" s="18"/>
      <c r="AG1560" s="18"/>
      <c r="AH1560" s="18"/>
      <c r="AI1560" s="18"/>
      <c r="AJ1560" s="18"/>
      <c r="AK1560" s="18"/>
      <c r="AL1560" s="18"/>
      <c r="AM1560" s="18"/>
      <c r="AN1560" s="18"/>
      <c r="AO1560" s="18"/>
      <c r="AP1560" s="18"/>
      <c r="AQ1560" s="18"/>
      <c r="AR1560" s="18"/>
      <c r="AS1560" s="18"/>
      <c r="AT1560" s="18"/>
      <c r="AU1560" s="18"/>
      <c r="AV1560" s="18"/>
      <c r="AW1560" s="18"/>
      <c r="AX1560" s="18"/>
      <c r="AY1560" s="18"/>
      <c r="AZ1560" s="18"/>
      <c r="BA1560" s="18"/>
      <c r="BB1560" s="18"/>
      <c r="BC1560" s="18"/>
      <c r="BD1560" s="10"/>
      <c r="BE1560" s="10"/>
      <c r="BF1560" s="10"/>
    </row>
    <row r="1561" spans="1:58" s="26" customFormat="1" x14ac:dyDescent="0.25">
      <c r="A1561" s="1" t="s">
        <v>67</v>
      </c>
      <c r="B1561" s="9">
        <v>105</v>
      </c>
      <c r="C1561" s="9">
        <v>220</v>
      </c>
      <c r="D1561" s="10">
        <v>262</v>
      </c>
      <c r="E1561" s="9">
        <v>284</v>
      </c>
      <c r="F1561" s="10">
        <v>217</v>
      </c>
      <c r="G1561" s="10">
        <v>200</v>
      </c>
      <c r="H1561" s="9">
        <v>171</v>
      </c>
      <c r="I1561" s="10">
        <v>153</v>
      </c>
      <c r="J1561" s="10">
        <v>80</v>
      </c>
      <c r="K1561" s="10">
        <v>44</v>
      </c>
      <c r="L1561" s="10">
        <v>1</v>
      </c>
      <c r="M1561" s="10">
        <v>15</v>
      </c>
      <c r="N1561" s="10">
        <v>3</v>
      </c>
      <c r="O1561" s="10">
        <v>3</v>
      </c>
      <c r="P1561" s="10">
        <v>7</v>
      </c>
      <c r="Q1561" s="10">
        <v>0</v>
      </c>
      <c r="R1561" s="10">
        <v>1</v>
      </c>
      <c r="S1561" s="10">
        <v>1</v>
      </c>
      <c r="T1561" s="10"/>
      <c r="U1561" s="10"/>
      <c r="V1561" s="10"/>
      <c r="W1561" s="10"/>
      <c r="X1561" s="10"/>
      <c r="Y1561" s="10"/>
      <c r="Z1561" s="10"/>
      <c r="AA1561" s="10"/>
      <c r="AB1561" s="10"/>
      <c r="AC1561" s="10"/>
      <c r="AD1561" s="10"/>
      <c r="AE1561" s="10"/>
      <c r="AF1561" s="9"/>
      <c r="AG1561" s="9"/>
      <c r="AH1561" s="9"/>
      <c r="AI1561" s="9"/>
      <c r="AJ1561" s="9"/>
      <c r="AK1561" s="9"/>
      <c r="AL1561" s="9"/>
      <c r="AM1561" s="9"/>
      <c r="AN1561" s="9"/>
      <c r="AO1561" s="9"/>
      <c r="AP1561" s="9"/>
      <c r="AQ1561" s="9"/>
      <c r="AR1561" s="9"/>
      <c r="AS1561" s="9"/>
      <c r="AT1561" s="9"/>
      <c r="AU1561" s="9"/>
      <c r="AV1561" s="9"/>
      <c r="AW1561" s="9"/>
      <c r="AX1561" s="9"/>
      <c r="AY1561" s="9"/>
      <c r="AZ1561" s="9"/>
      <c r="BA1561" s="9"/>
      <c r="BB1561" s="9"/>
      <c r="BC1561" s="9"/>
      <c r="BD1561" s="10"/>
      <c r="BE1561" s="10"/>
      <c r="BF1561" s="10"/>
    </row>
    <row r="1562" spans="1:58" s="26" customFormat="1" x14ac:dyDescent="0.25">
      <c r="A1562" s="1" t="s">
        <v>64</v>
      </c>
      <c r="B1562" s="14">
        <v>2</v>
      </c>
      <c r="C1562" s="14">
        <v>0</v>
      </c>
      <c r="D1562" s="27">
        <v>0</v>
      </c>
      <c r="E1562" s="14">
        <v>0</v>
      </c>
      <c r="F1562" s="27">
        <v>1</v>
      </c>
      <c r="G1562" s="27">
        <v>1</v>
      </c>
      <c r="H1562" s="14">
        <v>10</v>
      </c>
      <c r="I1562" s="27">
        <v>6</v>
      </c>
      <c r="J1562" s="33"/>
      <c r="K1562" s="12"/>
      <c r="L1562" s="12"/>
      <c r="M1562" s="12"/>
      <c r="N1562" s="12"/>
      <c r="O1562" s="12"/>
      <c r="P1562" s="33"/>
      <c r="Q1562" s="12"/>
      <c r="R1562" s="12"/>
      <c r="S1562" s="33"/>
      <c r="T1562" s="12"/>
      <c r="U1562" s="12"/>
      <c r="V1562" s="12"/>
      <c r="W1562" s="33"/>
      <c r="X1562" s="12"/>
      <c r="Y1562" s="12"/>
      <c r="Z1562" s="12"/>
      <c r="AA1562" s="12"/>
      <c r="AB1562" s="12"/>
      <c r="AC1562" s="12"/>
      <c r="AD1562" s="12"/>
      <c r="AE1562" s="12"/>
      <c r="AF1562" s="14"/>
      <c r="AG1562" s="14"/>
      <c r="AH1562" s="14"/>
      <c r="AI1562" s="14"/>
      <c r="AJ1562" s="14"/>
      <c r="AK1562" s="14"/>
      <c r="AL1562" s="14"/>
      <c r="AM1562" s="14"/>
      <c r="AN1562" s="14"/>
      <c r="AO1562" s="14"/>
      <c r="AP1562" s="14"/>
      <c r="AQ1562" s="14"/>
      <c r="AR1562" s="14"/>
      <c r="AS1562" s="14"/>
      <c r="AT1562" s="14"/>
      <c r="AU1562" s="14"/>
      <c r="AV1562" s="14"/>
      <c r="AW1562" s="14"/>
      <c r="AX1562" s="14"/>
      <c r="AY1562" s="14"/>
      <c r="AZ1562" s="14"/>
      <c r="BA1562" s="14"/>
      <c r="BB1562" s="14"/>
      <c r="BC1562" s="14"/>
      <c r="BD1562" s="10"/>
      <c r="BE1562" s="10"/>
      <c r="BF1562" s="10"/>
    </row>
    <row r="1563" spans="1:58" s="26" customFormat="1" x14ac:dyDescent="0.25">
      <c r="A1563" s="1" t="s">
        <v>60</v>
      </c>
      <c r="B1563" s="18">
        <v>111</v>
      </c>
      <c r="C1563" s="18">
        <v>43</v>
      </c>
      <c r="D1563" s="17">
        <f>+(C1563+E1563)/2</f>
        <v>26</v>
      </c>
      <c r="E1563" s="17">
        <v>9</v>
      </c>
      <c r="F1563" s="17">
        <v>22</v>
      </c>
      <c r="G1563" s="17">
        <v>31</v>
      </c>
      <c r="H1563" s="18">
        <v>28</v>
      </c>
      <c r="I1563" s="17">
        <v>17</v>
      </c>
      <c r="J1563" s="17">
        <v>4</v>
      </c>
      <c r="K1563" s="17">
        <v>3</v>
      </c>
      <c r="L1563" s="17">
        <v>1</v>
      </c>
      <c r="M1563" s="17">
        <v>1</v>
      </c>
      <c r="N1563" s="17">
        <v>1</v>
      </c>
      <c r="O1563" s="17">
        <v>1</v>
      </c>
      <c r="P1563" s="17">
        <v>1</v>
      </c>
      <c r="Q1563" s="17">
        <v>1</v>
      </c>
      <c r="R1563" s="16"/>
      <c r="S1563" s="34"/>
      <c r="T1563" s="16"/>
      <c r="U1563" s="16"/>
      <c r="V1563" s="16"/>
      <c r="W1563" s="34"/>
      <c r="X1563" s="16"/>
      <c r="Y1563" s="16"/>
      <c r="Z1563" s="16"/>
      <c r="AA1563" s="16"/>
      <c r="AB1563" s="16"/>
      <c r="AC1563" s="16"/>
      <c r="AD1563" s="16"/>
      <c r="AE1563" s="16"/>
      <c r="AF1563" s="18"/>
      <c r="AG1563" s="18"/>
      <c r="AH1563" s="18"/>
      <c r="AI1563" s="18"/>
      <c r="AJ1563" s="18"/>
      <c r="AK1563" s="18"/>
      <c r="AL1563" s="18"/>
      <c r="AM1563" s="18"/>
      <c r="AN1563" s="18"/>
      <c r="AO1563" s="18"/>
      <c r="AP1563" s="18"/>
      <c r="AQ1563" s="18"/>
      <c r="AR1563" s="18"/>
      <c r="AS1563" s="18"/>
      <c r="AT1563" s="18"/>
      <c r="AU1563" s="18"/>
      <c r="AV1563" s="18"/>
      <c r="AW1563" s="18"/>
      <c r="AX1563" s="18"/>
      <c r="AY1563" s="18"/>
      <c r="AZ1563" s="18"/>
      <c r="BA1563" s="18"/>
      <c r="BB1563" s="18"/>
      <c r="BC1563" s="18"/>
      <c r="BD1563" s="10"/>
      <c r="BE1563" s="10"/>
      <c r="BF1563" s="10"/>
    </row>
    <row r="1564" spans="1:58" s="29" customFormat="1" x14ac:dyDescent="0.25">
      <c r="A1564" s="6" t="s">
        <v>68</v>
      </c>
      <c r="B1564" s="4">
        <f t="shared" ref="B1564:S1564" si="244">SUM(B1561:B1563)</f>
        <v>218</v>
      </c>
      <c r="C1564" s="4">
        <f t="shared" si="244"/>
        <v>263</v>
      </c>
      <c r="D1564" s="40">
        <f t="shared" si="244"/>
        <v>288</v>
      </c>
      <c r="E1564" s="4">
        <f t="shared" si="244"/>
        <v>293</v>
      </c>
      <c r="F1564" s="4">
        <f t="shared" si="244"/>
        <v>240</v>
      </c>
      <c r="G1564" s="4">
        <f t="shared" si="244"/>
        <v>232</v>
      </c>
      <c r="H1564" s="4">
        <f t="shared" si="244"/>
        <v>209</v>
      </c>
      <c r="I1564" s="4">
        <f t="shared" si="244"/>
        <v>176</v>
      </c>
      <c r="J1564" s="40">
        <f t="shared" si="244"/>
        <v>84</v>
      </c>
      <c r="K1564" s="4">
        <f t="shared" si="244"/>
        <v>47</v>
      </c>
      <c r="L1564" s="4">
        <f t="shared" si="244"/>
        <v>2</v>
      </c>
      <c r="M1564" s="4">
        <f t="shared" si="244"/>
        <v>16</v>
      </c>
      <c r="N1564" s="4">
        <f t="shared" si="244"/>
        <v>4</v>
      </c>
      <c r="O1564" s="4">
        <f t="shared" si="244"/>
        <v>4</v>
      </c>
      <c r="P1564" s="40">
        <f t="shared" si="244"/>
        <v>8</v>
      </c>
      <c r="Q1564" s="4">
        <f t="shared" si="244"/>
        <v>1</v>
      </c>
      <c r="R1564" s="4">
        <f t="shared" si="244"/>
        <v>1</v>
      </c>
      <c r="S1564" s="40">
        <f t="shared" si="244"/>
        <v>1</v>
      </c>
      <c r="T1564" s="4"/>
      <c r="U1564" s="4"/>
      <c r="V1564" s="4"/>
      <c r="W1564" s="40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  <c r="AL1564" s="4"/>
      <c r="AM1564" s="4"/>
      <c r="AN1564" s="4"/>
      <c r="AO1564" s="4"/>
      <c r="AP1564" s="4"/>
      <c r="AQ1564" s="4"/>
      <c r="AR1564" s="4"/>
      <c r="AS1564" s="4"/>
      <c r="AT1564" s="4"/>
      <c r="AU1564" s="4"/>
      <c r="AV1564" s="4"/>
      <c r="AW1564" s="4"/>
      <c r="AX1564" s="4"/>
      <c r="AY1564" s="4"/>
      <c r="AZ1564" s="4"/>
      <c r="BA1564" s="4"/>
      <c r="BB1564" s="4"/>
      <c r="BC1564" s="4"/>
      <c r="BD1564" s="68"/>
      <c r="BE1564" s="68"/>
      <c r="BF1564" s="68"/>
    </row>
    <row r="1565" spans="1:58" s="26" customFormat="1" x14ac:dyDescent="0.25">
      <c r="A1565" s="8" t="s">
        <v>249</v>
      </c>
      <c r="B1565" s="18"/>
      <c r="C1565" s="18"/>
      <c r="D1565" s="17"/>
      <c r="E1565" s="17"/>
      <c r="F1565" s="17"/>
      <c r="G1565" s="17"/>
      <c r="H1565" s="18"/>
      <c r="I1565" s="17"/>
      <c r="J1565" s="17"/>
      <c r="K1565" s="17"/>
      <c r="L1565" s="17"/>
      <c r="M1565" s="17"/>
      <c r="N1565" s="17"/>
      <c r="O1565" s="17"/>
      <c r="P1565" s="17"/>
      <c r="Q1565" s="17"/>
      <c r="R1565" s="16"/>
      <c r="S1565" s="34"/>
      <c r="T1565" s="16"/>
      <c r="U1565" s="16"/>
      <c r="V1565" s="16"/>
      <c r="W1565" s="34"/>
      <c r="X1565" s="16"/>
      <c r="Y1565" s="16"/>
      <c r="Z1565" s="16"/>
      <c r="AA1565" s="16"/>
      <c r="AB1565" s="16"/>
      <c r="AC1565" s="16"/>
      <c r="AD1565" s="16"/>
      <c r="AE1565" s="16"/>
      <c r="AF1565" s="18"/>
      <c r="AG1565" s="18"/>
      <c r="AH1565" s="18"/>
      <c r="AI1565" s="18"/>
      <c r="AJ1565" s="18"/>
      <c r="AK1565" s="18"/>
      <c r="AL1565" s="18"/>
      <c r="AM1565" s="18"/>
      <c r="AN1565" s="18"/>
      <c r="AO1565" s="18"/>
      <c r="AP1565" s="18"/>
      <c r="AQ1565" s="18"/>
      <c r="AR1565" s="18"/>
      <c r="AS1565" s="18"/>
      <c r="AT1565" s="18"/>
      <c r="AU1565" s="18"/>
      <c r="AV1565" s="18"/>
      <c r="AW1565" s="18"/>
      <c r="AX1565" s="18"/>
      <c r="AY1565" s="18"/>
      <c r="AZ1565" s="18"/>
      <c r="BA1565" s="18"/>
      <c r="BB1565" s="18"/>
      <c r="BC1565" s="18"/>
      <c r="BD1565" s="10"/>
      <c r="BE1565" s="10"/>
      <c r="BF1565" s="10"/>
    </row>
    <row r="1566" spans="1:58" s="26" customFormat="1" x14ac:dyDescent="0.25">
      <c r="A1566" s="1" t="s">
        <v>67</v>
      </c>
      <c r="B1566" s="9">
        <v>10</v>
      </c>
      <c r="C1566" s="9">
        <v>93</v>
      </c>
      <c r="D1566" s="10">
        <v>76</v>
      </c>
      <c r="E1566" s="9">
        <v>90</v>
      </c>
      <c r="F1566" s="10">
        <v>99</v>
      </c>
      <c r="G1566" s="10">
        <v>92</v>
      </c>
      <c r="H1566" s="9">
        <v>150</v>
      </c>
      <c r="I1566" s="10">
        <v>52</v>
      </c>
      <c r="J1566" s="10">
        <v>33</v>
      </c>
      <c r="K1566" s="10">
        <v>11</v>
      </c>
      <c r="L1566" s="10">
        <v>3</v>
      </c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Z1566" s="10"/>
      <c r="AA1566" s="10"/>
      <c r="AB1566" s="10"/>
      <c r="AC1566" s="10"/>
      <c r="AD1566" s="10"/>
      <c r="AE1566" s="10"/>
      <c r="AF1566" s="9"/>
      <c r="AG1566" s="9"/>
      <c r="AH1566" s="9"/>
      <c r="AI1566" s="9"/>
      <c r="AJ1566" s="9"/>
      <c r="AK1566" s="9"/>
      <c r="AL1566" s="9"/>
      <c r="AM1566" s="9"/>
      <c r="AN1566" s="9"/>
      <c r="AO1566" s="9"/>
      <c r="AP1566" s="9"/>
      <c r="AQ1566" s="9"/>
      <c r="AR1566" s="9"/>
      <c r="AS1566" s="9"/>
      <c r="AT1566" s="9"/>
      <c r="AU1566" s="9"/>
      <c r="AV1566" s="9"/>
      <c r="AW1566" s="9"/>
      <c r="AX1566" s="9"/>
      <c r="AY1566" s="9"/>
      <c r="AZ1566" s="9"/>
      <c r="BA1566" s="9"/>
      <c r="BB1566" s="9"/>
      <c r="BC1566" s="9"/>
      <c r="BD1566" s="10"/>
      <c r="BE1566" s="10"/>
      <c r="BF1566" s="10"/>
    </row>
    <row r="1567" spans="1:58" s="26" customFormat="1" x14ac:dyDescent="0.25">
      <c r="A1567" s="1" t="s">
        <v>64</v>
      </c>
      <c r="B1567" s="9"/>
      <c r="C1567" s="9"/>
      <c r="D1567" s="10"/>
      <c r="E1567" s="9"/>
      <c r="F1567" s="10"/>
      <c r="G1567" s="10"/>
      <c r="H1567" s="9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Z1567" s="10"/>
      <c r="AA1567" s="10"/>
      <c r="AB1567" s="10"/>
      <c r="AC1567" s="10"/>
      <c r="AD1567" s="10"/>
      <c r="AE1567" s="10"/>
      <c r="AF1567" s="9"/>
      <c r="AG1567" s="9"/>
      <c r="AH1567" s="9"/>
      <c r="AI1567" s="9"/>
      <c r="AJ1567" s="9"/>
      <c r="AK1567" s="9"/>
      <c r="AL1567" s="9"/>
      <c r="AM1567" s="9"/>
      <c r="AN1567" s="9"/>
      <c r="AO1567" s="9"/>
      <c r="AP1567" s="9"/>
      <c r="AQ1567" s="9"/>
      <c r="AR1567" s="9"/>
      <c r="AS1567" s="9"/>
      <c r="AT1567" s="9"/>
      <c r="AU1567" s="9"/>
      <c r="AV1567" s="9"/>
      <c r="AW1567" s="9"/>
      <c r="AX1567" s="9"/>
      <c r="AY1567" s="9"/>
      <c r="AZ1567" s="9"/>
      <c r="BA1567" s="9"/>
      <c r="BB1567" s="9"/>
      <c r="BC1567" s="9"/>
      <c r="BD1567" s="10"/>
      <c r="BE1567" s="10"/>
      <c r="BF1567" s="10"/>
    </row>
    <row r="1568" spans="1:58" s="26" customFormat="1" x14ac:dyDescent="0.25">
      <c r="A1568" s="1" t="s">
        <v>60</v>
      </c>
      <c r="B1568" s="9"/>
      <c r="C1568" s="9"/>
      <c r="D1568" s="10"/>
      <c r="E1568" s="9"/>
      <c r="F1568" s="10"/>
      <c r="G1568" s="10"/>
      <c r="H1568" s="9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Z1568" s="10"/>
      <c r="AA1568" s="10"/>
      <c r="AB1568" s="10"/>
      <c r="AC1568" s="10"/>
      <c r="AD1568" s="10"/>
      <c r="AE1568" s="10"/>
      <c r="AF1568" s="9"/>
      <c r="AG1568" s="9"/>
      <c r="AH1568" s="9"/>
      <c r="AI1568" s="9"/>
      <c r="AJ1568" s="9"/>
      <c r="AK1568" s="9"/>
      <c r="AL1568" s="9"/>
      <c r="AM1568" s="9"/>
      <c r="AN1568" s="9"/>
      <c r="AO1568" s="9"/>
      <c r="AP1568" s="9"/>
      <c r="AQ1568" s="9"/>
      <c r="AR1568" s="9"/>
      <c r="AS1568" s="9"/>
      <c r="AT1568" s="9"/>
      <c r="AU1568" s="9"/>
      <c r="AV1568" s="9"/>
      <c r="AW1568" s="9"/>
      <c r="AX1568" s="9"/>
      <c r="AY1568" s="9"/>
      <c r="AZ1568" s="9"/>
      <c r="BA1568" s="9"/>
      <c r="BB1568" s="9"/>
      <c r="BC1568" s="9"/>
      <c r="BD1568" s="10"/>
      <c r="BE1568" s="10"/>
      <c r="BF1568" s="10"/>
    </row>
    <row r="1569" spans="1:58" s="29" customFormat="1" x14ac:dyDescent="0.25">
      <c r="A1569" s="6" t="s">
        <v>68</v>
      </c>
      <c r="B1569" s="4">
        <f t="shared" ref="B1569:L1569" si="245">SUM(B1566:B1568)</f>
        <v>10</v>
      </c>
      <c r="C1569" s="4">
        <f t="shared" si="245"/>
        <v>93</v>
      </c>
      <c r="D1569" s="40">
        <f t="shared" si="245"/>
        <v>76</v>
      </c>
      <c r="E1569" s="4">
        <f t="shared" si="245"/>
        <v>90</v>
      </c>
      <c r="F1569" s="4">
        <f t="shared" si="245"/>
        <v>99</v>
      </c>
      <c r="G1569" s="4">
        <f t="shared" si="245"/>
        <v>92</v>
      </c>
      <c r="H1569" s="4">
        <f t="shared" si="245"/>
        <v>150</v>
      </c>
      <c r="I1569" s="4">
        <f t="shared" si="245"/>
        <v>52</v>
      </c>
      <c r="J1569" s="40">
        <f t="shared" si="245"/>
        <v>33</v>
      </c>
      <c r="K1569" s="4">
        <f t="shared" si="245"/>
        <v>11</v>
      </c>
      <c r="L1569" s="4">
        <f t="shared" si="245"/>
        <v>3</v>
      </c>
      <c r="M1569" s="4"/>
      <c r="N1569" s="4"/>
      <c r="O1569" s="4"/>
      <c r="P1569" s="40"/>
      <c r="Q1569" s="4"/>
      <c r="R1569" s="4"/>
      <c r="S1569" s="40"/>
      <c r="T1569" s="4"/>
      <c r="U1569" s="4"/>
      <c r="V1569" s="4"/>
      <c r="W1569" s="40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  <c r="AL1569" s="4"/>
      <c r="AM1569" s="4"/>
      <c r="AN1569" s="4"/>
      <c r="AO1569" s="4"/>
      <c r="AP1569" s="4"/>
      <c r="AQ1569" s="4"/>
      <c r="AR1569" s="4"/>
      <c r="AS1569" s="4"/>
      <c r="AT1569" s="4"/>
      <c r="AU1569" s="4"/>
      <c r="AV1569" s="4"/>
      <c r="AW1569" s="4"/>
      <c r="AX1569" s="4"/>
      <c r="AY1569" s="4"/>
      <c r="AZ1569" s="4"/>
      <c r="BA1569" s="4"/>
      <c r="BB1569" s="4"/>
      <c r="BC1569" s="4"/>
      <c r="BD1569" s="68"/>
      <c r="BE1569" s="68"/>
      <c r="BF1569" s="68"/>
    </row>
    <row r="1570" spans="1:58" s="26" customFormat="1" x14ac:dyDescent="0.25">
      <c r="A1570" s="8" t="s">
        <v>252</v>
      </c>
      <c r="B1570" s="9"/>
      <c r="C1570" s="9"/>
      <c r="D1570" s="10"/>
      <c r="E1570" s="9"/>
      <c r="F1570" s="10"/>
      <c r="G1570" s="10"/>
      <c r="H1570" s="9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Z1570" s="10"/>
      <c r="AA1570" s="10"/>
      <c r="AB1570" s="10"/>
      <c r="AC1570" s="10"/>
      <c r="AD1570" s="10"/>
      <c r="AE1570" s="10"/>
      <c r="AF1570" s="9"/>
      <c r="AG1570" s="9"/>
      <c r="AH1570" s="9"/>
      <c r="AI1570" s="9"/>
      <c r="AJ1570" s="9"/>
      <c r="AK1570" s="9"/>
      <c r="AL1570" s="9"/>
      <c r="AM1570" s="9"/>
      <c r="AN1570" s="9"/>
      <c r="AO1570" s="9"/>
      <c r="AP1570" s="9"/>
      <c r="AQ1570" s="9"/>
      <c r="AR1570" s="9"/>
      <c r="AS1570" s="9"/>
      <c r="AT1570" s="9"/>
      <c r="AU1570" s="9"/>
      <c r="AV1570" s="9"/>
      <c r="AW1570" s="9"/>
      <c r="AX1570" s="9"/>
      <c r="AY1570" s="9"/>
      <c r="AZ1570" s="9"/>
      <c r="BA1570" s="9"/>
      <c r="BB1570" s="9"/>
      <c r="BC1570" s="9"/>
      <c r="BD1570" s="10"/>
      <c r="BE1570" s="10"/>
      <c r="BF1570" s="10"/>
    </row>
    <row r="1571" spans="1:58" s="26" customFormat="1" x14ac:dyDescent="0.25">
      <c r="A1571" s="1" t="s">
        <v>67</v>
      </c>
      <c r="B1571" s="9"/>
      <c r="C1571" s="9"/>
      <c r="D1571" s="10"/>
      <c r="E1571" s="9">
        <v>8</v>
      </c>
      <c r="F1571" s="10">
        <v>11</v>
      </c>
      <c r="G1571" s="10">
        <v>15</v>
      </c>
      <c r="H1571" s="9">
        <v>19</v>
      </c>
      <c r="I1571" s="10">
        <v>4</v>
      </c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Z1571" s="10"/>
      <c r="AA1571" s="10"/>
      <c r="AB1571" s="10"/>
      <c r="AC1571" s="10"/>
      <c r="AD1571" s="10"/>
      <c r="AE1571" s="10"/>
      <c r="AF1571" s="9"/>
      <c r="AG1571" s="9"/>
      <c r="AH1571" s="9"/>
      <c r="AI1571" s="9"/>
      <c r="AJ1571" s="9"/>
      <c r="AK1571" s="9"/>
      <c r="AL1571" s="9"/>
      <c r="AM1571" s="9"/>
      <c r="AN1571" s="9"/>
      <c r="AO1571" s="9"/>
      <c r="AP1571" s="9"/>
      <c r="AQ1571" s="9"/>
      <c r="AR1571" s="9"/>
      <c r="AS1571" s="9"/>
      <c r="AT1571" s="9"/>
      <c r="AU1571" s="9"/>
      <c r="AV1571" s="9"/>
      <c r="AW1571" s="9"/>
      <c r="AX1571" s="9"/>
      <c r="AY1571" s="9"/>
      <c r="AZ1571" s="9"/>
      <c r="BA1571" s="9"/>
      <c r="BB1571" s="9"/>
      <c r="BC1571" s="9"/>
      <c r="BD1571" s="10"/>
      <c r="BE1571" s="10"/>
      <c r="BF1571" s="10"/>
    </row>
    <row r="1572" spans="1:58" s="26" customFormat="1" x14ac:dyDescent="0.25">
      <c r="A1572" s="1" t="s">
        <v>64</v>
      </c>
      <c r="B1572" s="9"/>
      <c r="C1572" s="9"/>
      <c r="D1572" s="10"/>
      <c r="E1572" s="9"/>
      <c r="F1572" s="10"/>
      <c r="G1572" s="10"/>
      <c r="H1572" s="9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Z1572" s="10"/>
      <c r="AA1572" s="10"/>
      <c r="AB1572" s="10"/>
      <c r="AC1572" s="10"/>
      <c r="AD1572" s="10"/>
      <c r="AE1572" s="10"/>
      <c r="AF1572" s="9"/>
      <c r="AG1572" s="9"/>
      <c r="AH1572" s="9"/>
      <c r="AI1572" s="9"/>
      <c r="AJ1572" s="9"/>
      <c r="AK1572" s="9"/>
      <c r="AL1572" s="9"/>
      <c r="AM1572" s="9"/>
      <c r="AN1572" s="9"/>
      <c r="AO1572" s="9"/>
      <c r="AP1572" s="9"/>
      <c r="AQ1572" s="9"/>
      <c r="AR1572" s="9"/>
      <c r="AS1572" s="9"/>
      <c r="AT1572" s="9"/>
      <c r="AU1572" s="9"/>
      <c r="AV1572" s="9"/>
      <c r="AW1572" s="9"/>
      <c r="AX1572" s="9"/>
      <c r="AY1572" s="9"/>
      <c r="AZ1572" s="9"/>
      <c r="BA1572" s="9"/>
      <c r="BB1572" s="9"/>
      <c r="BC1572" s="9"/>
      <c r="BD1572" s="10"/>
      <c r="BE1572" s="10"/>
      <c r="BF1572" s="10"/>
    </row>
    <row r="1573" spans="1:58" s="26" customFormat="1" x14ac:dyDescent="0.25">
      <c r="A1573" s="1" t="s">
        <v>60</v>
      </c>
      <c r="B1573" s="9"/>
      <c r="C1573" s="9"/>
      <c r="D1573" s="10"/>
      <c r="E1573" s="9"/>
      <c r="F1573" s="10"/>
      <c r="G1573" s="10"/>
      <c r="H1573" s="9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Z1573" s="10"/>
      <c r="AA1573" s="10"/>
      <c r="AB1573" s="10"/>
      <c r="AC1573" s="10"/>
      <c r="AD1573" s="10"/>
      <c r="AE1573" s="10"/>
      <c r="AF1573" s="9"/>
      <c r="AG1573" s="9"/>
      <c r="AH1573" s="9"/>
      <c r="AI1573" s="9"/>
      <c r="AJ1573" s="9"/>
      <c r="AK1573" s="9"/>
      <c r="AL1573" s="9"/>
      <c r="AM1573" s="9"/>
      <c r="AN1573" s="9"/>
      <c r="AO1573" s="9"/>
      <c r="AP1573" s="9"/>
      <c r="AQ1573" s="9"/>
      <c r="AR1573" s="9"/>
      <c r="AS1573" s="9"/>
      <c r="AT1573" s="9"/>
      <c r="AU1573" s="9"/>
      <c r="AV1573" s="9"/>
      <c r="AW1573" s="9"/>
      <c r="AX1573" s="9"/>
      <c r="AY1573" s="9"/>
      <c r="AZ1573" s="9"/>
      <c r="BA1573" s="9"/>
      <c r="BB1573" s="9"/>
      <c r="BC1573" s="9"/>
      <c r="BD1573" s="10"/>
      <c r="BE1573" s="10"/>
      <c r="BF1573" s="10"/>
    </row>
    <row r="1574" spans="1:58" s="29" customFormat="1" x14ac:dyDescent="0.25">
      <c r="A1574" s="6" t="s">
        <v>68</v>
      </c>
      <c r="B1574" s="4"/>
      <c r="C1574" s="4"/>
      <c r="D1574" s="40"/>
      <c r="E1574" s="4">
        <f>SUM(E1571:E1573)</f>
        <v>8</v>
      </c>
      <c r="F1574" s="4">
        <f>SUM(F1571:F1573)</f>
        <v>11</v>
      </c>
      <c r="G1574" s="4">
        <f>SUM(G1571:G1573)</f>
        <v>15</v>
      </c>
      <c r="H1574" s="4">
        <f>SUM(H1571:H1573)</f>
        <v>19</v>
      </c>
      <c r="I1574" s="4">
        <f>SUM(I1571:I1573)</f>
        <v>4</v>
      </c>
      <c r="J1574" s="40"/>
      <c r="K1574" s="4"/>
      <c r="L1574" s="4"/>
      <c r="M1574" s="4"/>
      <c r="N1574" s="4"/>
      <c r="O1574" s="4"/>
      <c r="P1574" s="40"/>
      <c r="Q1574" s="4"/>
      <c r="R1574" s="4"/>
      <c r="S1574" s="40"/>
      <c r="T1574" s="4"/>
      <c r="U1574" s="4"/>
      <c r="V1574" s="4"/>
      <c r="W1574" s="40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  <c r="AL1574" s="4"/>
      <c r="AM1574" s="4"/>
      <c r="AN1574" s="4"/>
      <c r="AO1574" s="4"/>
      <c r="AP1574" s="4"/>
      <c r="AQ1574" s="4"/>
      <c r="AR1574" s="4"/>
      <c r="AS1574" s="4"/>
      <c r="AT1574" s="4"/>
      <c r="AU1574" s="4"/>
      <c r="AV1574" s="4"/>
      <c r="AW1574" s="4"/>
      <c r="AX1574" s="4"/>
      <c r="AY1574" s="4"/>
      <c r="AZ1574" s="4"/>
      <c r="BA1574" s="4"/>
      <c r="BB1574" s="4"/>
      <c r="BC1574" s="4"/>
      <c r="BD1574" s="68"/>
      <c r="BE1574" s="68"/>
      <c r="BF1574" s="68"/>
    </row>
    <row r="1575" spans="1:58" s="26" customFormat="1" x14ac:dyDescent="0.25">
      <c r="A1575" s="8" t="s">
        <v>255</v>
      </c>
      <c r="B1575" s="9"/>
      <c r="C1575" s="9"/>
      <c r="D1575" s="10"/>
      <c r="E1575" s="9"/>
      <c r="F1575" s="10"/>
      <c r="G1575" s="10"/>
      <c r="H1575" s="9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Z1575" s="10"/>
      <c r="AA1575" s="10"/>
      <c r="AB1575" s="10"/>
      <c r="AC1575" s="10"/>
      <c r="AD1575" s="10"/>
      <c r="AE1575" s="10"/>
      <c r="AF1575" s="9"/>
      <c r="AG1575" s="9"/>
      <c r="AH1575" s="9"/>
      <c r="AI1575" s="9"/>
      <c r="AJ1575" s="9"/>
      <c r="AK1575" s="9"/>
      <c r="AL1575" s="9"/>
      <c r="AM1575" s="9"/>
      <c r="AN1575" s="9"/>
      <c r="AO1575" s="9"/>
      <c r="AP1575" s="9"/>
      <c r="AQ1575" s="9"/>
      <c r="AR1575" s="9"/>
      <c r="AS1575" s="9"/>
      <c r="AT1575" s="9"/>
      <c r="AU1575" s="9"/>
      <c r="AV1575" s="9"/>
      <c r="AW1575" s="9"/>
      <c r="AX1575" s="9"/>
      <c r="AY1575" s="9"/>
      <c r="AZ1575" s="9"/>
      <c r="BA1575" s="9"/>
      <c r="BB1575" s="9"/>
      <c r="BC1575" s="9"/>
      <c r="BD1575" s="10"/>
      <c r="BE1575" s="10"/>
      <c r="BF1575" s="10"/>
    </row>
    <row r="1576" spans="1:58" s="26" customFormat="1" x14ac:dyDescent="0.25">
      <c r="A1576" s="1" t="s">
        <v>67</v>
      </c>
      <c r="B1576" s="9"/>
      <c r="C1576" s="9"/>
      <c r="D1576" s="10"/>
      <c r="E1576" s="9">
        <v>42</v>
      </c>
      <c r="F1576" s="10">
        <v>52</v>
      </c>
      <c r="G1576" s="10">
        <v>62</v>
      </c>
      <c r="H1576" s="9">
        <v>98</v>
      </c>
      <c r="I1576" s="10">
        <v>109</v>
      </c>
      <c r="J1576" s="10">
        <v>66</v>
      </c>
      <c r="K1576" s="10">
        <v>26</v>
      </c>
      <c r="L1576" s="10">
        <v>5</v>
      </c>
      <c r="M1576" s="10">
        <v>3</v>
      </c>
      <c r="N1576" s="10">
        <v>2</v>
      </c>
      <c r="O1576" s="10">
        <v>1</v>
      </c>
      <c r="P1576" s="10">
        <v>1</v>
      </c>
      <c r="Q1576" s="10">
        <v>1</v>
      </c>
      <c r="R1576" s="10">
        <v>1</v>
      </c>
      <c r="S1576" s="10"/>
      <c r="T1576" s="10"/>
      <c r="U1576" s="10"/>
      <c r="V1576" s="10"/>
      <c r="W1576" s="10"/>
      <c r="X1576" s="10"/>
      <c r="Y1576" s="10"/>
      <c r="Z1576" s="10"/>
      <c r="AA1576" s="10"/>
      <c r="AB1576" s="10"/>
      <c r="AC1576" s="10"/>
      <c r="AD1576" s="10"/>
      <c r="AE1576" s="10"/>
      <c r="AF1576" s="9"/>
      <c r="AG1576" s="9"/>
      <c r="AH1576" s="9"/>
      <c r="AI1576" s="9"/>
      <c r="AJ1576" s="9"/>
      <c r="AK1576" s="9"/>
      <c r="AL1576" s="9"/>
      <c r="AM1576" s="9"/>
      <c r="AN1576" s="9"/>
      <c r="AO1576" s="9"/>
      <c r="AP1576" s="9"/>
      <c r="AQ1576" s="9"/>
      <c r="AR1576" s="9"/>
      <c r="AS1576" s="9"/>
      <c r="AT1576" s="9"/>
      <c r="AU1576" s="9"/>
      <c r="AV1576" s="9"/>
      <c r="AW1576" s="9"/>
      <c r="AX1576" s="9"/>
      <c r="AY1576" s="9"/>
      <c r="AZ1576" s="9"/>
      <c r="BA1576" s="9"/>
      <c r="BB1576" s="9"/>
      <c r="BC1576" s="9"/>
      <c r="BD1576" s="10"/>
      <c r="BE1576" s="10"/>
      <c r="BF1576" s="10"/>
    </row>
    <row r="1577" spans="1:58" s="26" customFormat="1" x14ac:dyDescent="0.25">
      <c r="A1577" s="1" t="s">
        <v>64</v>
      </c>
      <c r="B1577" s="9"/>
      <c r="C1577" s="9"/>
      <c r="D1577" s="10"/>
      <c r="E1577" s="9"/>
      <c r="F1577" s="10"/>
      <c r="G1577" s="10"/>
      <c r="H1577" s="9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Z1577" s="10"/>
      <c r="AA1577" s="10"/>
      <c r="AB1577" s="10"/>
      <c r="AC1577" s="10"/>
      <c r="AD1577" s="10"/>
      <c r="AE1577" s="10"/>
      <c r="AF1577" s="9"/>
      <c r="AG1577" s="9"/>
      <c r="AH1577" s="9"/>
      <c r="AI1577" s="9"/>
      <c r="AJ1577" s="9"/>
      <c r="AK1577" s="9"/>
      <c r="AL1577" s="9"/>
      <c r="AM1577" s="9"/>
      <c r="AN1577" s="9"/>
      <c r="AO1577" s="9"/>
      <c r="AP1577" s="9"/>
      <c r="AQ1577" s="9"/>
      <c r="AR1577" s="9"/>
      <c r="AS1577" s="9"/>
      <c r="AT1577" s="9"/>
      <c r="AU1577" s="9"/>
      <c r="AV1577" s="9"/>
      <c r="AW1577" s="9"/>
      <c r="AX1577" s="9"/>
      <c r="AY1577" s="9"/>
      <c r="AZ1577" s="9"/>
      <c r="BA1577" s="9"/>
      <c r="BB1577" s="9"/>
      <c r="BC1577" s="9"/>
      <c r="BD1577" s="10"/>
      <c r="BE1577" s="10"/>
      <c r="BF1577" s="10"/>
    </row>
    <row r="1578" spans="1:58" s="26" customFormat="1" x14ac:dyDescent="0.25">
      <c r="A1578" s="1" t="s">
        <v>60</v>
      </c>
      <c r="B1578" s="9"/>
      <c r="C1578" s="9"/>
      <c r="D1578" s="10"/>
      <c r="E1578" s="9"/>
      <c r="F1578" s="10"/>
      <c r="G1578" s="10"/>
      <c r="H1578" s="9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Z1578" s="10"/>
      <c r="AA1578" s="10"/>
      <c r="AB1578" s="10"/>
      <c r="AC1578" s="10"/>
      <c r="AD1578" s="10"/>
      <c r="AE1578" s="10"/>
      <c r="AF1578" s="9"/>
      <c r="AG1578" s="9"/>
      <c r="AH1578" s="9"/>
      <c r="AI1578" s="9"/>
      <c r="AJ1578" s="9"/>
      <c r="AK1578" s="9"/>
      <c r="AL1578" s="9"/>
      <c r="AM1578" s="9"/>
      <c r="AN1578" s="9"/>
      <c r="AO1578" s="9"/>
      <c r="AP1578" s="9"/>
      <c r="AQ1578" s="9"/>
      <c r="AR1578" s="9"/>
      <c r="AS1578" s="9"/>
      <c r="AT1578" s="9"/>
      <c r="AU1578" s="9"/>
      <c r="AV1578" s="9"/>
      <c r="AW1578" s="9"/>
      <c r="AX1578" s="9"/>
      <c r="AY1578" s="9"/>
      <c r="AZ1578" s="9"/>
      <c r="BA1578" s="9"/>
      <c r="BB1578" s="9"/>
      <c r="BC1578" s="9"/>
      <c r="BD1578" s="10"/>
      <c r="BE1578" s="10"/>
      <c r="BF1578" s="10"/>
    </row>
    <row r="1579" spans="1:58" s="29" customFormat="1" x14ac:dyDescent="0.25">
      <c r="A1579" s="6" t="s">
        <v>68</v>
      </c>
      <c r="B1579" s="4"/>
      <c r="C1579" s="4"/>
      <c r="D1579" s="40"/>
      <c r="E1579" s="4">
        <f t="shared" ref="E1579:R1579" si="246">SUM(E1576:E1578)</f>
        <v>42</v>
      </c>
      <c r="F1579" s="4">
        <f t="shared" si="246"/>
        <v>52</v>
      </c>
      <c r="G1579" s="4">
        <f t="shared" si="246"/>
        <v>62</v>
      </c>
      <c r="H1579" s="4">
        <f t="shared" si="246"/>
        <v>98</v>
      </c>
      <c r="I1579" s="4">
        <f t="shared" si="246"/>
        <v>109</v>
      </c>
      <c r="J1579" s="40">
        <f t="shared" si="246"/>
        <v>66</v>
      </c>
      <c r="K1579" s="4">
        <f t="shared" si="246"/>
        <v>26</v>
      </c>
      <c r="L1579" s="4">
        <f t="shared" si="246"/>
        <v>5</v>
      </c>
      <c r="M1579" s="4">
        <f t="shared" si="246"/>
        <v>3</v>
      </c>
      <c r="N1579" s="4">
        <f t="shared" si="246"/>
        <v>2</v>
      </c>
      <c r="O1579" s="4">
        <f t="shared" si="246"/>
        <v>1</v>
      </c>
      <c r="P1579" s="40">
        <f t="shared" si="246"/>
        <v>1</v>
      </c>
      <c r="Q1579" s="4">
        <f t="shared" si="246"/>
        <v>1</v>
      </c>
      <c r="R1579" s="4">
        <f t="shared" si="246"/>
        <v>1</v>
      </c>
      <c r="S1579" s="40"/>
      <c r="T1579" s="4"/>
      <c r="U1579" s="4"/>
      <c r="V1579" s="4"/>
      <c r="W1579" s="40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  <c r="AL1579" s="4"/>
      <c r="AM1579" s="4"/>
      <c r="AN1579" s="4"/>
      <c r="AO1579" s="4"/>
      <c r="AP1579" s="4"/>
      <c r="AQ1579" s="4"/>
      <c r="AR1579" s="4"/>
      <c r="AS1579" s="4"/>
      <c r="AT1579" s="4"/>
      <c r="AU1579" s="4"/>
      <c r="AV1579" s="4"/>
      <c r="AW1579" s="4"/>
      <c r="AX1579" s="4"/>
      <c r="AY1579" s="4"/>
      <c r="AZ1579" s="4"/>
      <c r="BA1579" s="4"/>
      <c r="BB1579" s="4"/>
      <c r="BC1579" s="4"/>
      <c r="BD1579" s="68"/>
      <c r="BE1579" s="68"/>
      <c r="BF1579" s="68"/>
    </row>
    <row r="1580" spans="1:58" s="26" customFormat="1" x14ac:dyDescent="0.25">
      <c r="A1580" s="8" t="s">
        <v>258</v>
      </c>
      <c r="B1580" s="9"/>
      <c r="C1580" s="9"/>
      <c r="D1580" s="10"/>
      <c r="E1580" s="9"/>
      <c r="F1580" s="10"/>
      <c r="G1580" s="10"/>
      <c r="H1580" s="9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Z1580" s="10"/>
      <c r="AA1580" s="10"/>
      <c r="AB1580" s="10"/>
      <c r="AC1580" s="10"/>
      <c r="AD1580" s="10"/>
      <c r="AE1580" s="10"/>
      <c r="AF1580" s="9"/>
      <c r="AG1580" s="9"/>
      <c r="AH1580" s="9"/>
      <c r="AI1580" s="9"/>
      <c r="AJ1580" s="9"/>
      <c r="AK1580" s="9"/>
      <c r="AL1580" s="9"/>
      <c r="AM1580" s="9"/>
      <c r="AN1580" s="9"/>
      <c r="AO1580" s="9"/>
      <c r="AP1580" s="9"/>
      <c r="AQ1580" s="9"/>
      <c r="AR1580" s="9"/>
      <c r="AS1580" s="9"/>
      <c r="AT1580" s="9"/>
      <c r="AU1580" s="9"/>
      <c r="AV1580" s="9"/>
      <c r="AW1580" s="9"/>
      <c r="AX1580" s="9"/>
      <c r="AY1580" s="9"/>
      <c r="AZ1580" s="9"/>
      <c r="BA1580" s="9"/>
      <c r="BB1580" s="9"/>
      <c r="BC1580" s="9"/>
      <c r="BD1580" s="10"/>
      <c r="BE1580" s="10"/>
      <c r="BF1580" s="10"/>
    </row>
    <row r="1581" spans="1:58" s="26" customFormat="1" x14ac:dyDescent="0.25">
      <c r="A1581" s="1" t="s">
        <v>67</v>
      </c>
      <c r="B1581" s="9"/>
      <c r="C1581" s="9">
        <v>10</v>
      </c>
      <c r="D1581" s="10">
        <v>11</v>
      </c>
      <c r="E1581" s="9">
        <v>43</v>
      </c>
      <c r="F1581" s="10">
        <v>35</v>
      </c>
      <c r="G1581" s="10">
        <v>10</v>
      </c>
      <c r="H1581" s="9">
        <v>45</v>
      </c>
      <c r="I1581" s="10">
        <v>36</v>
      </c>
      <c r="J1581" s="10">
        <v>16</v>
      </c>
      <c r="K1581" s="10">
        <v>10</v>
      </c>
      <c r="L1581" s="10">
        <v>2</v>
      </c>
      <c r="M1581" s="10">
        <v>1</v>
      </c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Z1581" s="10"/>
      <c r="AA1581" s="10"/>
      <c r="AB1581" s="10"/>
      <c r="AC1581" s="10"/>
      <c r="AD1581" s="10"/>
      <c r="AE1581" s="10"/>
      <c r="AF1581" s="9"/>
      <c r="AG1581" s="9"/>
      <c r="AH1581" s="9"/>
      <c r="AI1581" s="9"/>
      <c r="AJ1581" s="9"/>
      <c r="AK1581" s="9"/>
      <c r="AL1581" s="9"/>
      <c r="AM1581" s="9"/>
      <c r="AN1581" s="9"/>
      <c r="AO1581" s="9"/>
      <c r="AP1581" s="9"/>
      <c r="AQ1581" s="9"/>
      <c r="AR1581" s="9"/>
      <c r="AS1581" s="9"/>
      <c r="AT1581" s="9"/>
      <c r="AU1581" s="9"/>
      <c r="AV1581" s="9"/>
      <c r="AW1581" s="9"/>
      <c r="AX1581" s="9"/>
      <c r="AY1581" s="9"/>
      <c r="AZ1581" s="9"/>
      <c r="BA1581" s="9"/>
      <c r="BB1581" s="9"/>
      <c r="BC1581" s="9"/>
      <c r="BD1581" s="10"/>
      <c r="BE1581" s="10"/>
      <c r="BF1581" s="10"/>
    </row>
    <row r="1582" spans="1:58" s="26" customFormat="1" x14ac:dyDescent="0.25">
      <c r="A1582" s="1" t="s">
        <v>64</v>
      </c>
      <c r="B1582" s="9"/>
      <c r="C1582" s="9"/>
      <c r="D1582" s="10"/>
      <c r="E1582" s="9"/>
      <c r="F1582" s="10"/>
      <c r="G1582" s="10"/>
      <c r="H1582" s="9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Z1582" s="10"/>
      <c r="AA1582" s="10"/>
      <c r="AB1582" s="10"/>
      <c r="AC1582" s="10"/>
      <c r="AD1582" s="10"/>
      <c r="AE1582" s="10"/>
      <c r="AF1582" s="9"/>
      <c r="AG1582" s="9"/>
      <c r="AH1582" s="9"/>
      <c r="AI1582" s="9"/>
      <c r="AJ1582" s="9"/>
      <c r="AK1582" s="9"/>
      <c r="AL1582" s="9"/>
      <c r="AM1582" s="9"/>
      <c r="AN1582" s="9"/>
      <c r="AO1582" s="9"/>
      <c r="AP1582" s="9"/>
      <c r="AQ1582" s="9"/>
      <c r="AR1582" s="9"/>
      <c r="AS1582" s="9"/>
      <c r="AT1582" s="9"/>
      <c r="AU1582" s="9"/>
      <c r="AV1582" s="9"/>
      <c r="AW1582" s="9"/>
      <c r="AX1582" s="9"/>
      <c r="AY1582" s="9"/>
      <c r="AZ1582" s="9"/>
      <c r="BA1582" s="9"/>
      <c r="BB1582" s="9"/>
      <c r="BC1582" s="9"/>
      <c r="BD1582" s="10"/>
      <c r="BE1582" s="10"/>
      <c r="BF1582" s="10"/>
    </row>
    <row r="1583" spans="1:58" s="26" customFormat="1" x14ac:dyDescent="0.25">
      <c r="A1583" s="1" t="s">
        <v>60</v>
      </c>
      <c r="B1583" s="9"/>
      <c r="C1583" s="9"/>
      <c r="D1583" s="10"/>
      <c r="E1583" s="9"/>
      <c r="F1583" s="10"/>
      <c r="G1583" s="10"/>
      <c r="H1583" s="9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Z1583" s="10"/>
      <c r="AA1583" s="10"/>
      <c r="AB1583" s="10"/>
      <c r="AC1583" s="10"/>
      <c r="AD1583" s="10"/>
      <c r="AE1583" s="10"/>
      <c r="AF1583" s="9"/>
      <c r="AG1583" s="9"/>
      <c r="AH1583" s="9"/>
      <c r="AI1583" s="9"/>
      <c r="AJ1583" s="9"/>
      <c r="AK1583" s="9"/>
      <c r="AL1583" s="9"/>
      <c r="AM1583" s="9"/>
      <c r="AN1583" s="9"/>
      <c r="AO1583" s="9"/>
      <c r="AP1583" s="9"/>
      <c r="AQ1583" s="9"/>
      <c r="AR1583" s="9"/>
      <c r="AS1583" s="9"/>
      <c r="AT1583" s="9"/>
      <c r="AU1583" s="9"/>
      <c r="AV1583" s="9"/>
      <c r="AW1583" s="9"/>
      <c r="AX1583" s="9"/>
      <c r="AY1583" s="9"/>
      <c r="AZ1583" s="9"/>
      <c r="BA1583" s="9"/>
      <c r="BB1583" s="9"/>
      <c r="BC1583" s="9"/>
      <c r="BD1583" s="10"/>
      <c r="BE1583" s="10"/>
      <c r="BF1583" s="10"/>
    </row>
    <row r="1584" spans="1:58" s="29" customFormat="1" x14ac:dyDescent="0.25">
      <c r="A1584" s="6" t="s">
        <v>68</v>
      </c>
      <c r="B1584" s="4"/>
      <c r="C1584" s="4">
        <f t="shared" ref="C1584:M1584" si="247">SUM(C1581:C1583)</f>
        <v>10</v>
      </c>
      <c r="D1584" s="40">
        <f t="shared" si="247"/>
        <v>11</v>
      </c>
      <c r="E1584" s="4">
        <f t="shared" si="247"/>
        <v>43</v>
      </c>
      <c r="F1584" s="4">
        <f t="shared" si="247"/>
        <v>35</v>
      </c>
      <c r="G1584" s="4">
        <f t="shared" si="247"/>
        <v>10</v>
      </c>
      <c r="H1584" s="4">
        <f t="shared" si="247"/>
        <v>45</v>
      </c>
      <c r="I1584" s="4">
        <f t="shared" si="247"/>
        <v>36</v>
      </c>
      <c r="J1584" s="40">
        <f t="shared" si="247"/>
        <v>16</v>
      </c>
      <c r="K1584" s="4">
        <f t="shared" si="247"/>
        <v>10</v>
      </c>
      <c r="L1584" s="4">
        <f t="shared" si="247"/>
        <v>2</v>
      </c>
      <c r="M1584" s="4">
        <f t="shared" si="247"/>
        <v>1</v>
      </c>
      <c r="N1584" s="4"/>
      <c r="O1584" s="4"/>
      <c r="P1584" s="40"/>
      <c r="Q1584" s="4"/>
      <c r="R1584" s="4"/>
      <c r="S1584" s="40"/>
      <c r="T1584" s="4"/>
      <c r="U1584" s="4"/>
      <c r="V1584" s="4"/>
      <c r="W1584" s="40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  <c r="AL1584" s="4"/>
      <c r="AM1584" s="4"/>
      <c r="AN1584" s="4"/>
      <c r="AO1584" s="4"/>
      <c r="AP1584" s="4"/>
      <c r="AQ1584" s="4"/>
      <c r="AR1584" s="4"/>
      <c r="AS1584" s="4"/>
      <c r="AT1584" s="4"/>
      <c r="AU1584" s="4"/>
      <c r="AV1584" s="4"/>
      <c r="AW1584" s="4"/>
      <c r="AX1584" s="4"/>
      <c r="AY1584" s="4"/>
      <c r="AZ1584" s="4"/>
      <c r="BA1584" s="4"/>
      <c r="BB1584" s="4"/>
      <c r="BC1584" s="4"/>
      <c r="BD1584" s="68"/>
      <c r="BE1584" s="68"/>
      <c r="BF1584" s="68"/>
    </row>
    <row r="1585" spans="1:58" s="26" customFormat="1" x14ac:dyDescent="0.25">
      <c r="A1585" s="8" t="s">
        <v>265</v>
      </c>
      <c r="B1585" s="9"/>
      <c r="C1585" s="9"/>
      <c r="D1585" s="10"/>
      <c r="E1585" s="9"/>
      <c r="F1585" s="10"/>
      <c r="G1585" s="10"/>
      <c r="H1585" s="9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Z1585" s="10"/>
      <c r="AA1585" s="10"/>
      <c r="AB1585" s="10"/>
      <c r="AC1585" s="10"/>
      <c r="AD1585" s="10"/>
      <c r="AE1585" s="10"/>
      <c r="AF1585" s="9"/>
      <c r="AG1585" s="9"/>
      <c r="AH1585" s="9"/>
      <c r="AI1585" s="9"/>
      <c r="AJ1585" s="9"/>
      <c r="AK1585" s="9"/>
      <c r="AL1585" s="9"/>
      <c r="AM1585" s="9"/>
      <c r="AN1585" s="9"/>
      <c r="AO1585" s="9"/>
      <c r="AP1585" s="9"/>
      <c r="AQ1585" s="9"/>
      <c r="AR1585" s="9"/>
      <c r="AS1585" s="9"/>
      <c r="AT1585" s="9"/>
      <c r="AU1585" s="9"/>
      <c r="AV1585" s="9"/>
      <c r="AW1585" s="9"/>
      <c r="AX1585" s="9"/>
      <c r="AY1585" s="9"/>
      <c r="AZ1585" s="9"/>
      <c r="BA1585" s="9"/>
      <c r="BB1585" s="9"/>
      <c r="BC1585" s="9"/>
      <c r="BD1585" s="10"/>
      <c r="BE1585" s="10"/>
      <c r="BF1585" s="10"/>
    </row>
    <row r="1586" spans="1:58" s="26" customFormat="1" x14ac:dyDescent="0.25">
      <c r="A1586" s="1" t="s">
        <v>67</v>
      </c>
      <c r="B1586" s="11"/>
      <c r="C1586" s="11"/>
      <c r="E1586" s="11"/>
      <c r="F1586" s="11"/>
      <c r="G1586" s="11"/>
      <c r="H1586" s="9"/>
      <c r="I1586" s="10">
        <v>1</v>
      </c>
      <c r="J1586" s="10">
        <v>6</v>
      </c>
      <c r="K1586" s="10">
        <v>7</v>
      </c>
      <c r="L1586" s="10">
        <v>7</v>
      </c>
      <c r="M1586" s="10">
        <v>7</v>
      </c>
      <c r="N1586" s="10">
        <v>37</v>
      </c>
      <c r="O1586" s="10">
        <v>29</v>
      </c>
      <c r="P1586" s="10">
        <v>28</v>
      </c>
      <c r="Q1586" s="10">
        <v>27</v>
      </c>
      <c r="R1586" s="10">
        <v>4</v>
      </c>
      <c r="S1586" s="10">
        <v>1</v>
      </c>
      <c r="T1586" s="10">
        <v>2</v>
      </c>
      <c r="U1586" s="10">
        <v>1</v>
      </c>
      <c r="V1586" s="10"/>
      <c r="W1586" s="10"/>
      <c r="X1586" s="10"/>
      <c r="Y1586" s="10"/>
      <c r="Z1586" s="10"/>
      <c r="AA1586" s="10"/>
      <c r="AB1586" s="10"/>
      <c r="AC1586" s="10"/>
      <c r="AD1586" s="10"/>
      <c r="AE1586" s="10"/>
      <c r="AF1586" s="9"/>
      <c r="AG1586" s="9"/>
      <c r="AH1586" s="9"/>
      <c r="AI1586" s="9"/>
      <c r="AJ1586" s="9"/>
      <c r="AK1586" s="9"/>
      <c r="AL1586" s="9"/>
      <c r="AM1586" s="9"/>
      <c r="AN1586" s="9"/>
      <c r="AO1586" s="9"/>
      <c r="AP1586" s="9"/>
      <c r="AQ1586" s="9"/>
      <c r="AR1586" s="9"/>
      <c r="AS1586" s="9"/>
      <c r="AT1586" s="9"/>
      <c r="AU1586" s="9"/>
      <c r="AV1586" s="9"/>
      <c r="AW1586" s="9"/>
      <c r="AX1586" s="9"/>
      <c r="AY1586" s="9"/>
      <c r="AZ1586" s="9"/>
      <c r="BA1586" s="9"/>
      <c r="BB1586" s="9"/>
      <c r="BC1586" s="9"/>
      <c r="BD1586" s="10"/>
      <c r="BE1586" s="10"/>
      <c r="BF1586" s="10"/>
    </row>
    <row r="1587" spans="1:58" s="26" customFormat="1" x14ac:dyDescent="0.25">
      <c r="A1587" s="1" t="s">
        <v>64</v>
      </c>
      <c r="B1587" s="11"/>
      <c r="C1587" s="11"/>
      <c r="E1587" s="11"/>
      <c r="F1587" s="11"/>
      <c r="G1587" s="11"/>
      <c r="H1587" s="9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Z1587" s="10"/>
      <c r="AA1587" s="10"/>
      <c r="AB1587" s="10"/>
      <c r="AC1587" s="10"/>
      <c r="AD1587" s="10"/>
      <c r="AE1587" s="10"/>
      <c r="AF1587" s="9"/>
      <c r="AG1587" s="9"/>
      <c r="AH1587" s="9"/>
      <c r="AI1587" s="9"/>
      <c r="AJ1587" s="9"/>
      <c r="AK1587" s="9"/>
      <c r="AL1587" s="9"/>
      <c r="AM1587" s="9"/>
      <c r="AN1587" s="9"/>
      <c r="AO1587" s="9"/>
      <c r="AP1587" s="9"/>
      <c r="AQ1587" s="9"/>
      <c r="AR1587" s="9"/>
      <c r="AS1587" s="9"/>
      <c r="AT1587" s="9"/>
      <c r="AU1587" s="9"/>
      <c r="AV1587" s="9"/>
      <c r="AW1587" s="9"/>
      <c r="AX1587" s="9"/>
      <c r="AY1587" s="9"/>
      <c r="AZ1587" s="9"/>
      <c r="BA1587" s="9"/>
      <c r="BB1587" s="9"/>
      <c r="BC1587" s="9"/>
      <c r="BD1587" s="10"/>
      <c r="BE1587" s="10"/>
      <c r="BF1587" s="10"/>
    </row>
    <row r="1588" spans="1:58" s="26" customFormat="1" x14ac:dyDescent="0.25">
      <c r="A1588" s="1" t="s">
        <v>60</v>
      </c>
      <c r="B1588" s="11"/>
      <c r="C1588" s="11"/>
      <c r="E1588" s="11"/>
      <c r="F1588" s="11"/>
      <c r="G1588" s="11"/>
      <c r="H1588" s="9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Z1588" s="10"/>
      <c r="AA1588" s="10"/>
      <c r="AB1588" s="10"/>
      <c r="AC1588" s="10"/>
      <c r="AD1588" s="10"/>
      <c r="AE1588" s="10"/>
      <c r="AF1588" s="9"/>
      <c r="AG1588" s="9"/>
      <c r="AH1588" s="9"/>
      <c r="AI1588" s="9"/>
      <c r="AJ1588" s="9"/>
      <c r="AK1588" s="9"/>
      <c r="AL1588" s="9"/>
      <c r="AM1588" s="9"/>
      <c r="AN1588" s="9"/>
      <c r="AO1588" s="9"/>
      <c r="AP1588" s="9"/>
      <c r="AQ1588" s="9"/>
      <c r="AR1588" s="9"/>
      <c r="AS1588" s="9"/>
      <c r="AT1588" s="9"/>
      <c r="AU1588" s="9"/>
      <c r="AV1588" s="9"/>
      <c r="AW1588" s="9"/>
      <c r="AX1588" s="9"/>
      <c r="AY1588" s="9"/>
      <c r="AZ1588" s="9"/>
      <c r="BA1588" s="9"/>
      <c r="BB1588" s="9"/>
      <c r="BC1588" s="9"/>
      <c r="BD1588" s="10"/>
      <c r="BE1588" s="10"/>
      <c r="BF1588" s="10"/>
    </row>
    <row r="1589" spans="1:58" s="29" customFormat="1" x14ac:dyDescent="0.25">
      <c r="A1589" s="6" t="s">
        <v>68</v>
      </c>
      <c r="B1589" s="4"/>
      <c r="C1589" s="4"/>
      <c r="D1589" s="40"/>
      <c r="E1589" s="4"/>
      <c r="F1589" s="4"/>
      <c r="G1589" s="4"/>
      <c r="H1589" s="4"/>
      <c r="I1589" s="4">
        <f t="shared" ref="I1589:U1589" si="248">SUM(I1586:I1588)</f>
        <v>1</v>
      </c>
      <c r="J1589" s="40">
        <f t="shared" si="248"/>
        <v>6</v>
      </c>
      <c r="K1589" s="4">
        <f t="shared" si="248"/>
        <v>7</v>
      </c>
      <c r="L1589" s="4">
        <f t="shared" si="248"/>
        <v>7</v>
      </c>
      <c r="M1589" s="4">
        <f t="shared" si="248"/>
        <v>7</v>
      </c>
      <c r="N1589" s="4">
        <f t="shared" si="248"/>
        <v>37</v>
      </c>
      <c r="O1589" s="4">
        <f t="shared" si="248"/>
        <v>29</v>
      </c>
      <c r="P1589" s="40">
        <f t="shared" si="248"/>
        <v>28</v>
      </c>
      <c r="Q1589" s="4">
        <f t="shared" si="248"/>
        <v>27</v>
      </c>
      <c r="R1589" s="4">
        <f t="shared" si="248"/>
        <v>4</v>
      </c>
      <c r="S1589" s="40">
        <f t="shared" si="248"/>
        <v>1</v>
      </c>
      <c r="T1589" s="4">
        <f t="shared" si="248"/>
        <v>2</v>
      </c>
      <c r="U1589" s="4">
        <f t="shared" si="248"/>
        <v>1</v>
      </c>
      <c r="V1589" s="4"/>
      <c r="W1589" s="40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  <c r="AL1589" s="4"/>
      <c r="AM1589" s="4"/>
      <c r="AN1589" s="4"/>
      <c r="AO1589" s="4"/>
      <c r="AP1589" s="4"/>
      <c r="AQ1589" s="4"/>
      <c r="AR1589" s="4"/>
      <c r="AS1589" s="4"/>
      <c r="AT1589" s="4"/>
      <c r="AU1589" s="4"/>
      <c r="AV1589" s="4"/>
      <c r="AW1589" s="4"/>
      <c r="AX1589" s="4"/>
      <c r="AY1589" s="4"/>
      <c r="AZ1589" s="4"/>
      <c r="BA1589" s="4"/>
      <c r="BB1589" s="4"/>
      <c r="BC1589" s="4"/>
      <c r="BD1589" s="68"/>
      <c r="BE1589" s="68"/>
      <c r="BF1589" s="68"/>
    </row>
    <row r="1590" spans="1:58" s="26" customFormat="1" x14ac:dyDescent="0.25">
      <c r="A1590" s="8" t="s">
        <v>266</v>
      </c>
      <c r="B1590" s="11"/>
      <c r="C1590" s="11"/>
      <c r="E1590" s="11"/>
      <c r="F1590" s="11"/>
      <c r="G1590" s="11"/>
      <c r="H1590" s="9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  <c r="AE1590" s="10"/>
      <c r="AF1590" s="9"/>
      <c r="AG1590" s="9"/>
      <c r="AH1590" s="9"/>
      <c r="AI1590" s="9"/>
      <c r="AJ1590" s="9"/>
      <c r="AK1590" s="9"/>
      <c r="AL1590" s="9"/>
      <c r="AM1590" s="9"/>
      <c r="AN1590" s="9"/>
      <c r="AO1590" s="9"/>
      <c r="AP1590" s="9"/>
      <c r="AQ1590" s="9"/>
      <c r="AR1590" s="9"/>
      <c r="AS1590" s="9"/>
      <c r="AT1590" s="9"/>
      <c r="AU1590" s="9"/>
      <c r="AV1590" s="9"/>
      <c r="AW1590" s="9"/>
      <c r="AX1590" s="9"/>
      <c r="AY1590" s="9"/>
      <c r="AZ1590" s="9"/>
      <c r="BA1590" s="9"/>
      <c r="BB1590" s="9"/>
      <c r="BC1590" s="9"/>
      <c r="BD1590" s="10"/>
      <c r="BE1590" s="10"/>
      <c r="BF1590" s="10"/>
    </row>
    <row r="1591" spans="1:58" s="26" customFormat="1" x14ac:dyDescent="0.25">
      <c r="A1591" s="1" t="s">
        <v>67</v>
      </c>
      <c r="B1591" s="11"/>
      <c r="C1591" s="11"/>
      <c r="E1591" s="11"/>
      <c r="F1591" s="11"/>
      <c r="G1591" s="11"/>
      <c r="H1591" s="9"/>
      <c r="I1591" s="10"/>
      <c r="J1591" s="10"/>
      <c r="K1591" s="10"/>
      <c r="L1591" s="10"/>
      <c r="M1591" s="10">
        <v>3</v>
      </c>
      <c r="N1591" s="10">
        <v>4</v>
      </c>
      <c r="O1591" s="10">
        <v>4</v>
      </c>
      <c r="P1591" s="10">
        <v>6</v>
      </c>
      <c r="Q1591" s="10">
        <v>8</v>
      </c>
      <c r="R1591" s="10">
        <v>8</v>
      </c>
      <c r="S1591" s="10">
        <v>8</v>
      </c>
      <c r="T1591" s="10">
        <v>8</v>
      </c>
      <c r="U1591" s="10">
        <v>8</v>
      </c>
      <c r="V1591" s="10"/>
      <c r="W1591" s="10"/>
      <c r="X1591" s="10"/>
      <c r="Y1591" s="10"/>
      <c r="Z1591" s="10"/>
      <c r="AA1591" s="10"/>
      <c r="AB1591" s="10"/>
      <c r="AC1591" s="10"/>
      <c r="AD1591" s="10"/>
      <c r="AE1591" s="10"/>
      <c r="AF1591" s="9"/>
      <c r="AG1591" s="9"/>
      <c r="AH1591" s="9"/>
      <c r="AI1591" s="9"/>
      <c r="AJ1591" s="9"/>
      <c r="AK1591" s="9"/>
      <c r="AL1591" s="9"/>
      <c r="AM1591" s="9"/>
      <c r="AN1591" s="9"/>
      <c r="AO1591" s="9"/>
      <c r="AP1591" s="9"/>
      <c r="AQ1591" s="9"/>
      <c r="AR1591" s="9"/>
      <c r="AS1591" s="9"/>
      <c r="AT1591" s="9"/>
      <c r="AU1591" s="9"/>
      <c r="AV1591" s="9"/>
      <c r="AW1591" s="9"/>
      <c r="AX1591" s="9"/>
      <c r="AY1591" s="9"/>
      <c r="AZ1591" s="9"/>
      <c r="BA1591" s="9"/>
      <c r="BB1591" s="9"/>
      <c r="BC1591" s="9"/>
      <c r="BD1591" s="10"/>
      <c r="BE1591" s="10"/>
      <c r="BF1591" s="10"/>
    </row>
    <row r="1592" spans="1:58" s="26" customFormat="1" x14ac:dyDescent="0.25">
      <c r="A1592" s="1" t="s">
        <v>64</v>
      </c>
      <c r="B1592" s="11"/>
      <c r="C1592" s="11"/>
      <c r="E1592" s="11"/>
      <c r="F1592" s="11"/>
      <c r="G1592" s="11"/>
      <c r="H1592" s="9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Z1592" s="10"/>
      <c r="AA1592" s="10"/>
      <c r="AB1592" s="10"/>
      <c r="AC1592" s="10"/>
      <c r="AD1592" s="10"/>
      <c r="AE1592" s="10"/>
      <c r="AF1592" s="9"/>
      <c r="AG1592" s="9"/>
      <c r="AH1592" s="9"/>
      <c r="AI1592" s="9"/>
      <c r="AJ1592" s="9"/>
      <c r="AK1592" s="9"/>
      <c r="AL1592" s="9"/>
      <c r="AM1592" s="9"/>
      <c r="AN1592" s="9"/>
      <c r="AO1592" s="9"/>
      <c r="AP1592" s="9"/>
      <c r="AQ1592" s="9"/>
      <c r="AR1592" s="9"/>
      <c r="AS1592" s="9"/>
      <c r="AT1592" s="9"/>
      <c r="AU1592" s="9"/>
      <c r="AV1592" s="9"/>
      <c r="AW1592" s="9"/>
      <c r="AX1592" s="9"/>
      <c r="AY1592" s="9"/>
      <c r="AZ1592" s="9"/>
      <c r="BA1592" s="9"/>
      <c r="BB1592" s="9"/>
      <c r="BC1592" s="9"/>
      <c r="BD1592" s="10"/>
      <c r="BE1592" s="10"/>
      <c r="BF1592" s="10"/>
    </row>
    <row r="1593" spans="1:58" s="26" customFormat="1" x14ac:dyDescent="0.25">
      <c r="A1593" s="1" t="s">
        <v>60</v>
      </c>
      <c r="B1593" s="11"/>
      <c r="C1593" s="11"/>
      <c r="E1593" s="11"/>
      <c r="F1593" s="11"/>
      <c r="G1593" s="11"/>
      <c r="H1593" s="9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Z1593" s="10"/>
      <c r="AA1593" s="10"/>
      <c r="AB1593" s="10"/>
      <c r="AC1593" s="10"/>
      <c r="AD1593" s="10"/>
      <c r="AE1593" s="10"/>
      <c r="AF1593" s="9"/>
      <c r="AG1593" s="9"/>
      <c r="AH1593" s="9"/>
      <c r="AI1593" s="9"/>
      <c r="AJ1593" s="9"/>
      <c r="AK1593" s="9"/>
      <c r="AL1593" s="9"/>
      <c r="AM1593" s="9"/>
      <c r="AN1593" s="9"/>
      <c r="AO1593" s="9"/>
      <c r="AP1593" s="9"/>
      <c r="AQ1593" s="9"/>
      <c r="AR1593" s="9"/>
      <c r="AS1593" s="9"/>
      <c r="AT1593" s="9"/>
      <c r="AU1593" s="9"/>
      <c r="AV1593" s="9"/>
      <c r="AW1593" s="9"/>
      <c r="AX1593" s="9"/>
      <c r="AY1593" s="9"/>
      <c r="AZ1593" s="9"/>
      <c r="BA1593" s="9"/>
      <c r="BB1593" s="9"/>
      <c r="BC1593" s="9"/>
      <c r="BD1593" s="10"/>
      <c r="BE1593" s="10"/>
      <c r="BF1593" s="10"/>
    </row>
    <row r="1594" spans="1:58" s="29" customFormat="1" x14ac:dyDescent="0.25">
      <c r="A1594" s="6" t="s">
        <v>68</v>
      </c>
      <c r="B1594" s="4"/>
      <c r="C1594" s="4"/>
      <c r="D1594" s="40"/>
      <c r="E1594" s="4"/>
      <c r="F1594" s="4"/>
      <c r="G1594" s="4"/>
      <c r="H1594" s="4"/>
      <c r="I1594" s="4"/>
      <c r="J1594" s="40"/>
      <c r="K1594" s="4"/>
      <c r="L1594" s="4"/>
      <c r="M1594" s="4">
        <f t="shared" ref="M1594:U1594" si="249">SUM(M1591:M1593)</f>
        <v>3</v>
      </c>
      <c r="N1594" s="4">
        <f t="shared" si="249"/>
        <v>4</v>
      </c>
      <c r="O1594" s="4">
        <f t="shared" si="249"/>
        <v>4</v>
      </c>
      <c r="P1594" s="40">
        <f t="shared" si="249"/>
        <v>6</v>
      </c>
      <c r="Q1594" s="4">
        <f t="shared" si="249"/>
        <v>8</v>
      </c>
      <c r="R1594" s="4">
        <f t="shared" si="249"/>
        <v>8</v>
      </c>
      <c r="S1594" s="40">
        <f t="shared" si="249"/>
        <v>8</v>
      </c>
      <c r="T1594" s="4">
        <f t="shared" si="249"/>
        <v>8</v>
      </c>
      <c r="U1594" s="4">
        <f t="shared" si="249"/>
        <v>8</v>
      </c>
      <c r="V1594" s="4"/>
      <c r="W1594" s="40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  <c r="AL1594" s="4"/>
      <c r="AM1594" s="4"/>
      <c r="AN1594" s="4"/>
      <c r="AO1594" s="4"/>
      <c r="AP1594" s="4"/>
      <c r="AQ1594" s="4"/>
      <c r="AR1594" s="4"/>
      <c r="AS1594" s="4"/>
      <c r="AT1594" s="4"/>
      <c r="AU1594" s="4"/>
      <c r="AV1594" s="4"/>
      <c r="AW1594" s="4"/>
      <c r="AX1594" s="4"/>
      <c r="AY1594" s="4"/>
      <c r="AZ1594" s="4"/>
      <c r="BA1594" s="4"/>
      <c r="BB1594" s="4"/>
      <c r="BC1594" s="4"/>
      <c r="BD1594" s="68"/>
      <c r="BE1594" s="68"/>
      <c r="BF1594" s="68"/>
    </row>
    <row r="1595" spans="1:58" s="26" customFormat="1" x14ac:dyDescent="0.25">
      <c r="A1595" s="8" t="s">
        <v>99</v>
      </c>
      <c r="B1595" s="8"/>
      <c r="C1595" s="8"/>
      <c r="D1595" s="29"/>
      <c r="E1595" s="8"/>
      <c r="F1595" s="8"/>
      <c r="G1595" s="8"/>
      <c r="H1595" s="8"/>
      <c r="I1595" s="8"/>
      <c r="J1595" s="29"/>
      <c r="K1595" s="8"/>
      <c r="L1595" s="8"/>
      <c r="M1595" s="8"/>
      <c r="N1595" s="8"/>
      <c r="O1595" s="8"/>
      <c r="P1595" s="29"/>
      <c r="Q1595" s="8"/>
      <c r="R1595" s="8"/>
      <c r="S1595" s="29"/>
      <c r="T1595" s="8"/>
      <c r="U1595" s="8"/>
      <c r="V1595" s="8"/>
      <c r="W1595" s="29"/>
      <c r="X1595" s="8"/>
      <c r="Y1595" s="8"/>
      <c r="Z1595" s="8"/>
      <c r="AA1595" s="8"/>
      <c r="AB1595" s="8"/>
      <c r="AC1595" s="8"/>
      <c r="AD1595" s="8"/>
      <c r="AE1595" s="8"/>
      <c r="AF1595" s="9"/>
      <c r="AG1595" s="9"/>
      <c r="AH1595" s="9"/>
      <c r="AI1595" s="9"/>
      <c r="AJ1595" s="9"/>
      <c r="AK1595" s="9"/>
      <c r="AL1595" s="9"/>
      <c r="AM1595" s="9"/>
      <c r="AN1595" s="9"/>
      <c r="AO1595" s="9"/>
      <c r="AP1595" s="9"/>
      <c r="AQ1595" s="9"/>
      <c r="AR1595" s="9"/>
      <c r="AS1595" s="9"/>
      <c r="AT1595" s="9"/>
      <c r="AU1595" s="9"/>
      <c r="AV1595" s="9"/>
      <c r="AW1595" s="9"/>
      <c r="AX1595" s="9"/>
      <c r="AY1595" s="9"/>
      <c r="AZ1595" s="9"/>
      <c r="BA1595" s="9"/>
      <c r="BB1595" s="9"/>
      <c r="BC1595" s="9"/>
      <c r="BD1595" s="10"/>
      <c r="BE1595" s="10"/>
      <c r="BF1595" s="10"/>
    </row>
    <row r="1596" spans="1:58" s="26" customFormat="1" x14ac:dyDescent="0.25">
      <c r="A1596" s="1" t="s">
        <v>67</v>
      </c>
      <c r="B1596" s="8"/>
      <c r="C1596" s="8"/>
      <c r="D1596" s="29"/>
      <c r="E1596" s="8"/>
      <c r="F1596" s="8"/>
      <c r="G1596" s="8"/>
      <c r="H1596" s="8"/>
      <c r="I1596" s="8"/>
      <c r="J1596" s="29"/>
      <c r="K1596" s="8"/>
      <c r="L1596" s="8"/>
      <c r="M1596" s="8"/>
      <c r="N1596" s="8"/>
      <c r="O1596" s="8"/>
      <c r="P1596" s="29"/>
      <c r="Q1596" s="8"/>
      <c r="R1596" s="8"/>
      <c r="S1596" s="29"/>
      <c r="T1596" s="8"/>
      <c r="U1596" s="8"/>
      <c r="V1596" s="8"/>
      <c r="W1596" s="29"/>
      <c r="X1596" s="8"/>
      <c r="Y1596" s="8"/>
      <c r="Z1596" s="8"/>
      <c r="AA1596" s="8"/>
      <c r="AB1596" s="8"/>
      <c r="AC1596" s="8"/>
      <c r="AD1596" s="8"/>
      <c r="AE1596" s="8"/>
      <c r="AF1596" s="9"/>
      <c r="AG1596" s="9"/>
      <c r="AH1596" s="9"/>
      <c r="AI1596" s="9"/>
      <c r="AJ1596" s="9"/>
      <c r="AK1596" s="9"/>
      <c r="AL1596" s="9"/>
      <c r="AM1596" s="9"/>
      <c r="AN1596" s="9"/>
      <c r="AO1596" s="9"/>
      <c r="AP1596" s="9"/>
      <c r="AQ1596" s="9"/>
      <c r="AR1596" s="9"/>
      <c r="AS1596" s="9"/>
      <c r="AT1596" s="9">
        <v>2</v>
      </c>
      <c r="AU1596" s="9">
        <v>2</v>
      </c>
      <c r="AV1596" s="9">
        <v>2</v>
      </c>
      <c r="AW1596" s="9">
        <v>2</v>
      </c>
      <c r="AX1596" s="9">
        <v>2</v>
      </c>
      <c r="AY1596" s="9">
        <v>2</v>
      </c>
      <c r="AZ1596" s="9">
        <v>4</v>
      </c>
      <c r="BA1596" s="9">
        <v>2</v>
      </c>
      <c r="BB1596" s="9">
        <v>2</v>
      </c>
      <c r="BC1596" s="9"/>
      <c r="BD1596" s="10"/>
      <c r="BE1596" s="10"/>
      <c r="BF1596" s="10"/>
    </row>
    <row r="1597" spans="1:58" s="26" customFormat="1" x14ac:dyDescent="0.25">
      <c r="A1597" s="1" t="s">
        <v>64</v>
      </c>
      <c r="B1597" s="8"/>
      <c r="C1597" s="8"/>
      <c r="D1597" s="29"/>
      <c r="E1597" s="8"/>
      <c r="F1597" s="8"/>
      <c r="G1597" s="8"/>
      <c r="H1597" s="8"/>
      <c r="I1597" s="8"/>
      <c r="J1597" s="29"/>
      <c r="K1597" s="8"/>
      <c r="L1597" s="8"/>
      <c r="M1597" s="8"/>
      <c r="N1597" s="8"/>
      <c r="O1597" s="8"/>
      <c r="P1597" s="29"/>
      <c r="Q1597" s="8"/>
      <c r="R1597" s="8"/>
      <c r="S1597" s="29"/>
      <c r="T1597" s="8"/>
      <c r="U1597" s="8"/>
      <c r="V1597" s="8"/>
      <c r="W1597" s="29"/>
      <c r="X1597" s="8"/>
      <c r="Y1597" s="8"/>
      <c r="Z1597" s="8"/>
      <c r="AA1597" s="8"/>
      <c r="AB1597" s="8"/>
      <c r="AC1597" s="8"/>
      <c r="AD1597" s="8"/>
      <c r="AE1597" s="8"/>
      <c r="AF1597" s="9"/>
      <c r="AG1597" s="9"/>
      <c r="AH1597" s="9"/>
      <c r="AI1597" s="9"/>
      <c r="AJ1597" s="9"/>
      <c r="AK1597" s="9"/>
      <c r="AL1597" s="9"/>
      <c r="AM1597" s="9"/>
      <c r="AN1597" s="9"/>
      <c r="AO1597" s="9"/>
      <c r="AP1597" s="9"/>
      <c r="AQ1597" s="9"/>
      <c r="AR1597" s="9"/>
      <c r="AS1597" s="9"/>
      <c r="AT1597" s="9"/>
      <c r="AU1597" s="9"/>
      <c r="AV1597" s="9"/>
      <c r="AW1597" s="9"/>
      <c r="AX1597" s="9"/>
      <c r="AY1597" s="9"/>
      <c r="AZ1597" s="9"/>
      <c r="BA1597" s="9"/>
      <c r="BB1597" s="9"/>
      <c r="BC1597" s="9"/>
      <c r="BD1597" s="10"/>
      <c r="BE1597" s="10"/>
      <c r="BF1597" s="10"/>
    </row>
    <row r="1598" spans="1:58" s="26" customFormat="1" x14ac:dyDescent="0.25">
      <c r="A1598" s="1" t="s">
        <v>60</v>
      </c>
      <c r="B1598" s="8"/>
      <c r="C1598" s="8"/>
      <c r="D1598" s="29"/>
      <c r="E1598" s="8"/>
      <c r="F1598" s="8"/>
      <c r="G1598" s="8"/>
      <c r="H1598" s="8"/>
      <c r="I1598" s="8"/>
      <c r="J1598" s="29"/>
      <c r="K1598" s="8"/>
      <c r="L1598" s="8"/>
      <c r="M1598" s="8"/>
      <c r="N1598" s="8"/>
      <c r="O1598" s="8"/>
      <c r="P1598" s="29"/>
      <c r="Q1598" s="8"/>
      <c r="R1598" s="8"/>
      <c r="S1598" s="29"/>
      <c r="T1598" s="8"/>
      <c r="U1598" s="8"/>
      <c r="V1598" s="8"/>
      <c r="W1598" s="29"/>
      <c r="X1598" s="8"/>
      <c r="Y1598" s="8"/>
      <c r="Z1598" s="8"/>
      <c r="AA1598" s="8"/>
      <c r="AB1598" s="8"/>
      <c r="AC1598" s="8"/>
      <c r="AD1598" s="8"/>
      <c r="AE1598" s="8"/>
      <c r="AF1598" s="9"/>
      <c r="AG1598" s="9"/>
      <c r="AH1598" s="9"/>
      <c r="AI1598" s="9"/>
      <c r="AJ1598" s="9"/>
      <c r="AK1598" s="9"/>
      <c r="AL1598" s="9"/>
      <c r="AM1598" s="9"/>
      <c r="AN1598" s="9"/>
      <c r="AO1598" s="9"/>
      <c r="AP1598" s="9"/>
      <c r="AQ1598" s="9"/>
      <c r="AR1598" s="9"/>
      <c r="AS1598" s="9"/>
      <c r="AT1598" s="9"/>
      <c r="AU1598" s="9"/>
      <c r="AV1598" s="9"/>
      <c r="AW1598" s="9"/>
      <c r="AX1598" s="9"/>
      <c r="AY1598" s="9"/>
      <c r="AZ1598" s="9"/>
      <c r="BA1598" s="9"/>
      <c r="BB1598" s="9"/>
      <c r="BC1598" s="9"/>
      <c r="BD1598" s="10"/>
      <c r="BE1598" s="10"/>
      <c r="BF1598" s="10"/>
    </row>
    <row r="1599" spans="1:58" s="29" customFormat="1" x14ac:dyDescent="0.25">
      <c r="A1599" s="6" t="s">
        <v>68</v>
      </c>
      <c r="B1599" s="4"/>
      <c r="C1599" s="4"/>
      <c r="D1599" s="40"/>
      <c r="E1599" s="4"/>
      <c r="F1599" s="4"/>
      <c r="G1599" s="4"/>
      <c r="H1599" s="4"/>
      <c r="I1599" s="4"/>
      <c r="J1599" s="40"/>
      <c r="K1599" s="4"/>
      <c r="L1599" s="4"/>
      <c r="M1599" s="4"/>
      <c r="N1599" s="4"/>
      <c r="O1599" s="4"/>
      <c r="P1599" s="40"/>
      <c r="Q1599" s="4"/>
      <c r="R1599" s="4"/>
      <c r="S1599" s="40"/>
      <c r="T1599" s="4"/>
      <c r="U1599" s="4"/>
      <c r="V1599" s="4"/>
      <c r="W1599" s="40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  <c r="AL1599" s="4"/>
      <c r="AM1599" s="4"/>
      <c r="AN1599" s="4"/>
      <c r="AO1599" s="4"/>
      <c r="AP1599" s="4"/>
      <c r="AQ1599" s="4"/>
      <c r="AR1599" s="4"/>
      <c r="AS1599" s="4"/>
      <c r="AT1599" s="4">
        <f t="shared" ref="AT1599:BB1599" si="250">SUM(AT1596:AT1598)</f>
        <v>2</v>
      </c>
      <c r="AU1599" s="4">
        <f t="shared" si="250"/>
        <v>2</v>
      </c>
      <c r="AV1599" s="4">
        <f t="shared" si="250"/>
        <v>2</v>
      </c>
      <c r="AW1599" s="4">
        <f t="shared" si="250"/>
        <v>2</v>
      </c>
      <c r="AX1599" s="4">
        <f t="shared" si="250"/>
        <v>2</v>
      </c>
      <c r="AY1599" s="4">
        <f t="shared" si="250"/>
        <v>2</v>
      </c>
      <c r="AZ1599" s="4">
        <f t="shared" si="250"/>
        <v>4</v>
      </c>
      <c r="BA1599" s="4">
        <f t="shared" si="250"/>
        <v>2</v>
      </c>
      <c r="BB1599" s="4">
        <f t="shared" si="250"/>
        <v>2</v>
      </c>
      <c r="BC1599" s="4"/>
      <c r="BD1599" s="68"/>
      <c r="BE1599" s="68"/>
      <c r="BF1599" s="68"/>
    </row>
    <row r="1600" spans="1:58" s="26" customFormat="1" x14ac:dyDescent="0.25">
      <c r="A1600" s="8" t="s">
        <v>253</v>
      </c>
      <c r="B1600" s="8"/>
      <c r="C1600" s="8"/>
      <c r="D1600" s="29"/>
      <c r="E1600" s="8"/>
      <c r="F1600" s="8"/>
      <c r="G1600" s="8"/>
      <c r="H1600" s="8"/>
      <c r="I1600" s="8"/>
      <c r="J1600" s="29"/>
      <c r="K1600" s="8"/>
      <c r="L1600" s="8"/>
      <c r="M1600" s="8"/>
      <c r="N1600" s="8"/>
      <c r="O1600" s="8"/>
      <c r="P1600" s="29"/>
      <c r="Q1600" s="8"/>
      <c r="R1600" s="8"/>
      <c r="S1600" s="29"/>
      <c r="T1600" s="8"/>
      <c r="U1600" s="8"/>
      <c r="V1600" s="8"/>
      <c r="W1600" s="29"/>
      <c r="X1600" s="8"/>
      <c r="Y1600" s="8"/>
      <c r="Z1600" s="8"/>
      <c r="AA1600" s="8"/>
      <c r="AB1600" s="8"/>
      <c r="AC1600" s="8"/>
      <c r="AD1600" s="8"/>
      <c r="AE1600" s="8"/>
      <c r="AF1600" s="9"/>
      <c r="AG1600" s="9"/>
      <c r="AH1600" s="9"/>
      <c r="AI1600" s="9"/>
      <c r="AJ1600" s="9"/>
      <c r="AK1600" s="9"/>
      <c r="AL1600" s="9"/>
      <c r="AM1600" s="9"/>
      <c r="AN1600" s="9"/>
      <c r="AO1600" s="9"/>
      <c r="AP1600" s="9"/>
      <c r="AQ1600" s="9"/>
      <c r="AR1600" s="9"/>
      <c r="AS1600" s="9"/>
      <c r="AT1600" s="9"/>
      <c r="AU1600" s="9"/>
      <c r="AV1600" s="9"/>
      <c r="AW1600" s="9"/>
      <c r="AX1600" s="9"/>
      <c r="AY1600" s="9"/>
      <c r="AZ1600" s="9"/>
      <c r="BA1600" s="9"/>
      <c r="BB1600" s="9"/>
      <c r="BC1600" s="9"/>
      <c r="BD1600" s="10"/>
      <c r="BE1600" s="10"/>
      <c r="BF1600" s="10"/>
    </row>
    <row r="1601" spans="1:58" s="26" customFormat="1" x14ac:dyDescent="0.25">
      <c r="A1601" s="1" t="s">
        <v>67</v>
      </c>
      <c r="B1601" s="9"/>
      <c r="C1601" s="9"/>
      <c r="D1601" s="10">
        <v>21</v>
      </c>
      <c r="E1601" s="9">
        <v>94</v>
      </c>
      <c r="F1601" s="10">
        <v>93</v>
      </c>
      <c r="G1601" s="10">
        <v>89</v>
      </c>
      <c r="H1601" s="9">
        <v>86</v>
      </c>
      <c r="I1601" s="10">
        <v>70</v>
      </c>
      <c r="J1601" s="10">
        <v>60</v>
      </c>
      <c r="K1601" s="10">
        <v>20</v>
      </c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Z1601" s="10"/>
      <c r="AA1601" s="10"/>
      <c r="AB1601" s="10"/>
      <c r="AC1601" s="10"/>
      <c r="AD1601" s="10"/>
      <c r="AE1601" s="10"/>
      <c r="AF1601" s="9"/>
      <c r="AG1601" s="9"/>
      <c r="AH1601" s="9"/>
      <c r="AI1601" s="9"/>
      <c r="AJ1601" s="9"/>
      <c r="AK1601" s="9"/>
      <c r="AL1601" s="9"/>
      <c r="AM1601" s="9"/>
      <c r="AN1601" s="9"/>
      <c r="AO1601" s="9"/>
      <c r="AP1601" s="9"/>
      <c r="AQ1601" s="9"/>
      <c r="AR1601" s="9"/>
      <c r="AS1601" s="9"/>
      <c r="AT1601" s="9"/>
      <c r="AU1601" s="9"/>
      <c r="AV1601" s="9"/>
      <c r="AW1601" s="9"/>
      <c r="AX1601" s="9"/>
      <c r="AY1601" s="9"/>
      <c r="AZ1601" s="9"/>
      <c r="BA1601" s="9"/>
      <c r="BB1601" s="9"/>
      <c r="BC1601" s="9"/>
      <c r="BD1601" s="10"/>
      <c r="BE1601" s="10"/>
      <c r="BF1601" s="10"/>
    </row>
    <row r="1602" spans="1:58" s="26" customFormat="1" x14ac:dyDescent="0.25">
      <c r="A1602" s="1" t="s">
        <v>64</v>
      </c>
      <c r="B1602" s="9"/>
      <c r="C1602" s="9"/>
      <c r="D1602" s="10"/>
      <c r="E1602" s="9"/>
      <c r="F1602" s="10"/>
      <c r="G1602" s="10"/>
      <c r="H1602" s="9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Z1602" s="10"/>
      <c r="AA1602" s="10"/>
      <c r="AB1602" s="10"/>
      <c r="AC1602" s="10"/>
      <c r="AD1602" s="10"/>
      <c r="AE1602" s="10"/>
      <c r="AF1602" s="9"/>
      <c r="AG1602" s="9"/>
      <c r="AH1602" s="9"/>
      <c r="AI1602" s="9"/>
      <c r="AJ1602" s="9"/>
      <c r="AK1602" s="9"/>
      <c r="AL1602" s="9"/>
      <c r="AM1602" s="9"/>
      <c r="AN1602" s="9"/>
      <c r="AO1602" s="9"/>
      <c r="AP1602" s="9"/>
      <c r="AQ1602" s="9"/>
      <c r="AR1602" s="9"/>
      <c r="AS1602" s="9"/>
      <c r="AT1602" s="9"/>
      <c r="AU1602" s="9"/>
      <c r="AV1602" s="9"/>
      <c r="AW1602" s="9"/>
      <c r="AX1602" s="9"/>
      <c r="AY1602" s="9"/>
      <c r="AZ1602" s="9"/>
      <c r="BA1602" s="9"/>
      <c r="BB1602" s="9"/>
      <c r="BC1602" s="9"/>
      <c r="BD1602" s="10"/>
      <c r="BE1602" s="10"/>
      <c r="BF1602" s="10"/>
    </row>
    <row r="1603" spans="1:58" s="26" customFormat="1" x14ac:dyDescent="0.25">
      <c r="A1603" s="1" t="s">
        <v>60</v>
      </c>
      <c r="B1603" s="9"/>
      <c r="C1603" s="9"/>
      <c r="D1603" s="10"/>
      <c r="E1603" s="9"/>
      <c r="F1603" s="10"/>
      <c r="G1603" s="10"/>
      <c r="H1603" s="9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Z1603" s="10"/>
      <c r="AA1603" s="10"/>
      <c r="AB1603" s="10"/>
      <c r="AC1603" s="10"/>
      <c r="AD1603" s="10"/>
      <c r="AE1603" s="10"/>
      <c r="AF1603" s="9"/>
      <c r="AG1603" s="9"/>
      <c r="AH1603" s="9"/>
      <c r="AI1603" s="9"/>
      <c r="AJ1603" s="9"/>
      <c r="AK1603" s="9"/>
      <c r="AL1603" s="9"/>
      <c r="AM1603" s="9"/>
      <c r="AN1603" s="9"/>
      <c r="AO1603" s="9"/>
      <c r="AP1603" s="9"/>
      <c r="AQ1603" s="9"/>
      <c r="AR1603" s="9"/>
      <c r="AS1603" s="9"/>
      <c r="AT1603" s="9"/>
      <c r="AU1603" s="9"/>
      <c r="AV1603" s="9"/>
      <c r="AW1603" s="9"/>
      <c r="AX1603" s="9"/>
      <c r="AY1603" s="9"/>
      <c r="AZ1603" s="9"/>
      <c r="BA1603" s="9"/>
      <c r="BB1603" s="9"/>
      <c r="BC1603" s="9"/>
      <c r="BD1603" s="10"/>
      <c r="BE1603" s="10"/>
      <c r="BF1603" s="10"/>
    </row>
    <row r="1604" spans="1:58" s="29" customFormat="1" x14ac:dyDescent="0.25">
      <c r="A1604" s="6" t="s">
        <v>68</v>
      </c>
      <c r="B1604" s="4"/>
      <c r="C1604" s="4"/>
      <c r="D1604" s="40">
        <f t="shared" ref="D1604:K1604" si="251">SUM(D1601:D1603)</f>
        <v>21</v>
      </c>
      <c r="E1604" s="4">
        <f t="shared" si="251"/>
        <v>94</v>
      </c>
      <c r="F1604" s="4">
        <f t="shared" si="251"/>
        <v>93</v>
      </c>
      <c r="G1604" s="4">
        <f t="shared" si="251"/>
        <v>89</v>
      </c>
      <c r="H1604" s="4">
        <f t="shared" si="251"/>
        <v>86</v>
      </c>
      <c r="I1604" s="4">
        <f t="shared" si="251"/>
        <v>70</v>
      </c>
      <c r="J1604" s="40">
        <f t="shared" si="251"/>
        <v>60</v>
      </c>
      <c r="K1604" s="4">
        <f t="shared" si="251"/>
        <v>20</v>
      </c>
      <c r="L1604" s="4"/>
      <c r="M1604" s="4"/>
      <c r="N1604" s="4"/>
      <c r="O1604" s="4"/>
      <c r="P1604" s="40"/>
      <c r="Q1604" s="4"/>
      <c r="R1604" s="4"/>
      <c r="S1604" s="40"/>
      <c r="T1604" s="4"/>
      <c r="U1604" s="4"/>
      <c r="V1604" s="4"/>
      <c r="W1604" s="40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  <c r="AL1604" s="4"/>
      <c r="AM1604" s="4"/>
      <c r="AN1604" s="4"/>
      <c r="AO1604" s="4"/>
      <c r="AP1604" s="4"/>
      <c r="AQ1604" s="4"/>
      <c r="AR1604" s="4"/>
      <c r="AS1604" s="4"/>
      <c r="AT1604" s="4"/>
      <c r="AU1604" s="4"/>
      <c r="AV1604" s="4"/>
      <c r="AW1604" s="4"/>
      <c r="AX1604" s="4"/>
      <c r="AY1604" s="4"/>
      <c r="AZ1604" s="4"/>
      <c r="BA1604" s="4"/>
      <c r="BB1604" s="4"/>
      <c r="BC1604" s="4"/>
      <c r="BD1604" s="68"/>
      <c r="BE1604" s="68"/>
      <c r="BF1604" s="68"/>
    </row>
    <row r="1605" spans="1:58" s="26" customFormat="1" x14ac:dyDescent="0.25">
      <c r="A1605" s="8" t="s">
        <v>254</v>
      </c>
      <c r="B1605" s="9"/>
      <c r="C1605" s="9"/>
      <c r="D1605" s="10"/>
      <c r="E1605" s="9"/>
      <c r="F1605" s="10"/>
      <c r="G1605" s="10"/>
      <c r="H1605" s="9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Z1605" s="10"/>
      <c r="AA1605" s="10"/>
      <c r="AB1605" s="10"/>
      <c r="AC1605" s="10"/>
      <c r="AD1605" s="10"/>
      <c r="AE1605" s="10"/>
      <c r="AF1605" s="9"/>
      <c r="AG1605" s="9"/>
      <c r="AH1605" s="9"/>
      <c r="AI1605" s="9"/>
      <c r="AJ1605" s="9"/>
      <c r="AK1605" s="9"/>
      <c r="AL1605" s="9"/>
      <c r="AM1605" s="9"/>
      <c r="AN1605" s="9"/>
      <c r="AO1605" s="9"/>
      <c r="AP1605" s="9"/>
      <c r="AQ1605" s="9"/>
      <c r="AR1605" s="9"/>
      <c r="AS1605" s="9"/>
      <c r="AT1605" s="9"/>
      <c r="AU1605" s="9"/>
      <c r="AV1605" s="9"/>
      <c r="AW1605" s="9"/>
      <c r="AX1605" s="9"/>
      <c r="AY1605" s="9"/>
      <c r="AZ1605" s="9"/>
      <c r="BA1605" s="9"/>
      <c r="BB1605" s="9"/>
      <c r="BC1605" s="9"/>
      <c r="BD1605" s="10"/>
      <c r="BE1605" s="10"/>
      <c r="BF1605" s="10"/>
    </row>
    <row r="1606" spans="1:58" s="26" customFormat="1" x14ac:dyDescent="0.25">
      <c r="A1606" s="1" t="s">
        <v>67</v>
      </c>
      <c r="B1606" s="9"/>
      <c r="C1606" s="9">
        <v>32</v>
      </c>
      <c r="D1606" s="10">
        <v>1</v>
      </c>
      <c r="E1606" s="9">
        <v>0</v>
      </c>
      <c r="F1606" s="10">
        <v>0</v>
      </c>
      <c r="G1606" s="10">
        <v>0</v>
      </c>
      <c r="H1606" s="10">
        <v>0</v>
      </c>
      <c r="I1606" s="10">
        <v>0</v>
      </c>
      <c r="J1606" s="10">
        <v>0</v>
      </c>
      <c r="K1606" s="10">
        <v>0</v>
      </c>
      <c r="L1606" s="10">
        <v>0</v>
      </c>
      <c r="M1606" s="10">
        <v>0</v>
      </c>
      <c r="N1606" s="10">
        <v>1</v>
      </c>
      <c r="O1606" s="10">
        <v>1</v>
      </c>
      <c r="P1606" s="10">
        <v>1</v>
      </c>
      <c r="Q1606" s="10">
        <v>1</v>
      </c>
      <c r="R1606" s="10"/>
      <c r="S1606" s="10"/>
      <c r="T1606" s="10"/>
      <c r="U1606" s="10"/>
      <c r="V1606" s="10"/>
      <c r="W1606" s="10"/>
      <c r="X1606" s="10"/>
      <c r="Y1606" s="10"/>
      <c r="Z1606" s="10"/>
      <c r="AA1606" s="10"/>
      <c r="AB1606" s="10"/>
      <c r="AC1606" s="10"/>
      <c r="AD1606" s="10"/>
      <c r="AE1606" s="10"/>
      <c r="AF1606" s="9"/>
      <c r="AG1606" s="9"/>
      <c r="AH1606" s="9"/>
      <c r="AI1606" s="9"/>
      <c r="AJ1606" s="9"/>
      <c r="AK1606" s="9"/>
      <c r="AL1606" s="9"/>
      <c r="AM1606" s="9"/>
      <c r="AN1606" s="9"/>
      <c r="AO1606" s="9"/>
      <c r="AP1606" s="9"/>
      <c r="AQ1606" s="9"/>
      <c r="AR1606" s="9"/>
      <c r="AS1606" s="9"/>
      <c r="AT1606" s="9"/>
      <c r="AU1606" s="9"/>
      <c r="AV1606" s="9"/>
      <c r="AW1606" s="9"/>
      <c r="AX1606" s="9"/>
      <c r="AY1606" s="9"/>
      <c r="AZ1606" s="9"/>
      <c r="BA1606" s="9"/>
      <c r="BB1606" s="9"/>
      <c r="BC1606" s="9"/>
      <c r="BD1606" s="10"/>
      <c r="BE1606" s="10"/>
      <c r="BF1606" s="10"/>
    </row>
    <row r="1607" spans="1:58" s="26" customFormat="1" x14ac:dyDescent="0.25">
      <c r="A1607" s="1" t="s">
        <v>64</v>
      </c>
      <c r="B1607" s="14">
        <v>285</v>
      </c>
      <c r="C1607" s="14">
        <v>1</v>
      </c>
      <c r="D1607" s="27">
        <v>2</v>
      </c>
      <c r="E1607" s="27">
        <v>1</v>
      </c>
      <c r="F1607" s="27">
        <v>1</v>
      </c>
      <c r="G1607" s="27">
        <v>1</v>
      </c>
      <c r="H1607" s="14">
        <v>1</v>
      </c>
      <c r="I1607" s="27">
        <v>1</v>
      </c>
      <c r="J1607" s="33"/>
      <c r="K1607" s="12"/>
      <c r="L1607" s="12"/>
      <c r="M1607" s="12"/>
      <c r="N1607" s="12"/>
      <c r="O1607" s="12"/>
      <c r="P1607" s="33"/>
      <c r="Q1607" s="12"/>
      <c r="R1607" s="12"/>
      <c r="S1607" s="33"/>
      <c r="T1607" s="12"/>
      <c r="U1607" s="12"/>
      <c r="V1607" s="12"/>
      <c r="W1607" s="33"/>
      <c r="X1607" s="12"/>
      <c r="Y1607" s="12"/>
      <c r="Z1607" s="12"/>
      <c r="AA1607" s="12"/>
      <c r="AB1607" s="12"/>
      <c r="AC1607" s="12"/>
      <c r="AD1607" s="12"/>
      <c r="AE1607" s="12"/>
      <c r="AF1607" s="14"/>
      <c r="AG1607" s="14"/>
      <c r="AH1607" s="14"/>
      <c r="AI1607" s="14"/>
      <c r="AJ1607" s="14"/>
      <c r="AK1607" s="14"/>
      <c r="AL1607" s="14"/>
      <c r="AM1607" s="14"/>
      <c r="AN1607" s="14"/>
      <c r="AO1607" s="14"/>
      <c r="AP1607" s="14"/>
      <c r="AQ1607" s="14"/>
      <c r="AR1607" s="14"/>
      <c r="AS1607" s="14"/>
      <c r="AT1607" s="14"/>
      <c r="AU1607" s="14"/>
      <c r="AV1607" s="14"/>
      <c r="AW1607" s="14"/>
      <c r="AX1607" s="14"/>
      <c r="AY1607" s="14"/>
      <c r="AZ1607" s="14"/>
      <c r="BA1607" s="14"/>
      <c r="BB1607" s="14"/>
      <c r="BC1607" s="14"/>
      <c r="BD1607" s="10"/>
      <c r="BE1607" s="10"/>
      <c r="BF1607" s="10"/>
    </row>
    <row r="1608" spans="1:58" x14ac:dyDescent="0.25">
      <c r="A1608" s="1" t="s">
        <v>60</v>
      </c>
      <c r="B1608" s="18"/>
      <c r="C1608" s="18"/>
      <c r="D1608" s="17">
        <f>+(C1608+E1608)/2</f>
        <v>0.5</v>
      </c>
      <c r="E1608" s="17">
        <v>1</v>
      </c>
      <c r="F1608" s="17">
        <v>1</v>
      </c>
      <c r="G1608" s="17">
        <v>1</v>
      </c>
      <c r="H1608" s="18">
        <v>1</v>
      </c>
      <c r="I1608" s="17">
        <v>1</v>
      </c>
      <c r="J1608" s="34"/>
      <c r="K1608" s="16"/>
      <c r="L1608" s="16"/>
      <c r="M1608" s="16"/>
      <c r="N1608" s="16"/>
      <c r="O1608" s="16"/>
      <c r="P1608" s="34"/>
      <c r="Q1608" s="16"/>
      <c r="R1608" s="16"/>
      <c r="S1608" s="34"/>
      <c r="T1608" s="16"/>
      <c r="U1608" s="16"/>
      <c r="V1608" s="16"/>
      <c r="W1608" s="34"/>
      <c r="X1608" s="16"/>
      <c r="Y1608" s="16"/>
      <c r="Z1608" s="16"/>
      <c r="AA1608" s="16"/>
      <c r="AB1608" s="16"/>
      <c r="AC1608" s="16"/>
      <c r="AD1608" s="16"/>
      <c r="AE1608" s="16"/>
      <c r="AF1608" s="18"/>
      <c r="AG1608" s="18"/>
      <c r="AH1608" s="18"/>
      <c r="AI1608" s="18"/>
      <c r="AJ1608" s="18"/>
      <c r="AK1608" s="18"/>
      <c r="AL1608" s="18"/>
      <c r="AM1608" s="18"/>
      <c r="AN1608" s="18"/>
      <c r="AO1608" s="18"/>
      <c r="AP1608" s="18"/>
      <c r="AQ1608" s="18"/>
      <c r="AR1608" s="18"/>
      <c r="AS1608" s="18"/>
      <c r="AT1608" s="18"/>
      <c r="AU1608" s="18"/>
      <c r="AV1608" s="18"/>
      <c r="AW1608" s="18"/>
      <c r="AX1608" s="18"/>
      <c r="AY1608" s="18"/>
      <c r="AZ1608" s="18"/>
      <c r="BA1608" s="18"/>
      <c r="BB1608" s="18"/>
      <c r="BC1608" s="18"/>
    </row>
    <row r="1609" spans="1:58" s="1" customFormat="1" x14ac:dyDescent="0.25">
      <c r="A1609" s="6" t="s">
        <v>68</v>
      </c>
      <c r="B1609" s="4">
        <f t="shared" ref="B1609:Q1609" si="252">SUM(B1606:B1608)</f>
        <v>285</v>
      </c>
      <c r="C1609" s="4">
        <f t="shared" si="252"/>
        <v>33</v>
      </c>
      <c r="D1609" s="40">
        <f t="shared" si="252"/>
        <v>3.5</v>
      </c>
      <c r="E1609" s="4">
        <f t="shared" si="252"/>
        <v>2</v>
      </c>
      <c r="F1609" s="4">
        <f t="shared" si="252"/>
        <v>2</v>
      </c>
      <c r="G1609" s="4">
        <f t="shared" si="252"/>
        <v>2</v>
      </c>
      <c r="H1609" s="4">
        <f t="shared" si="252"/>
        <v>2</v>
      </c>
      <c r="I1609" s="4">
        <f t="shared" si="252"/>
        <v>2</v>
      </c>
      <c r="J1609" s="40">
        <f t="shared" si="252"/>
        <v>0</v>
      </c>
      <c r="K1609" s="4">
        <f t="shared" si="252"/>
        <v>0</v>
      </c>
      <c r="L1609" s="4">
        <f t="shared" si="252"/>
        <v>0</v>
      </c>
      <c r="M1609" s="4">
        <f t="shared" si="252"/>
        <v>0</v>
      </c>
      <c r="N1609" s="4">
        <f t="shared" si="252"/>
        <v>1</v>
      </c>
      <c r="O1609" s="4">
        <f t="shared" si="252"/>
        <v>1</v>
      </c>
      <c r="P1609" s="40">
        <f t="shared" si="252"/>
        <v>1</v>
      </c>
      <c r="Q1609" s="4">
        <f t="shared" si="252"/>
        <v>1</v>
      </c>
      <c r="R1609" s="4"/>
      <c r="S1609" s="40"/>
      <c r="T1609" s="4"/>
      <c r="U1609" s="4"/>
      <c r="V1609" s="4"/>
      <c r="W1609" s="40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  <c r="AL1609" s="4"/>
      <c r="AM1609" s="4"/>
      <c r="AN1609" s="4"/>
      <c r="AO1609" s="4"/>
      <c r="AP1609" s="4"/>
      <c r="AQ1609" s="4"/>
      <c r="AR1609" s="4"/>
      <c r="AS1609" s="4"/>
      <c r="AT1609" s="4"/>
      <c r="AU1609" s="4"/>
      <c r="AV1609" s="4"/>
      <c r="AW1609" s="4"/>
      <c r="AX1609" s="4"/>
      <c r="AY1609" s="4"/>
      <c r="AZ1609" s="4"/>
      <c r="BA1609" s="4"/>
      <c r="BB1609" s="4"/>
      <c r="BC1609" s="4"/>
    </row>
    <row r="1610" spans="1:58" x14ac:dyDescent="0.25">
      <c r="A1610" s="8" t="s">
        <v>256</v>
      </c>
      <c r="B1610" s="18"/>
      <c r="C1610" s="18"/>
      <c r="D1610" s="17"/>
      <c r="E1610" s="17"/>
      <c r="F1610" s="17"/>
      <c r="G1610" s="17"/>
      <c r="H1610" s="18"/>
      <c r="I1610" s="17"/>
      <c r="J1610" s="34"/>
      <c r="K1610" s="16"/>
      <c r="L1610" s="16"/>
      <c r="M1610" s="16"/>
      <c r="N1610" s="16"/>
      <c r="O1610" s="16"/>
      <c r="P1610" s="34"/>
      <c r="Q1610" s="16"/>
      <c r="R1610" s="16"/>
      <c r="S1610" s="34"/>
      <c r="T1610" s="16"/>
      <c r="U1610" s="16"/>
      <c r="V1610" s="16"/>
      <c r="W1610" s="34"/>
      <c r="X1610" s="16"/>
      <c r="Y1610" s="16"/>
      <c r="Z1610" s="16"/>
      <c r="AA1610" s="16"/>
      <c r="AB1610" s="16"/>
      <c r="AC1610" s="16"/>
      <c r="AD1610" s="16"/>
      <c r="AE1610" s="16"/>
      <c r="AF1610" s="18"/>
      <c r="AG1610" s="18"/>
      <c r="AH1610" s="18"/>
      <c r="AI1610" s="18"/>
      <c r="AJ1610" s="18"/>
      <c r="AK1610" s="18"/>
      <c r="AL1610" s="18"/>
      <c r="AM1610" s="18"/>
      <c r="AN1610" s="18"/>
      <c r="AO1610" s="18"/>
      <c r="AP1610" s="18"/>
      <c r="AQ1610" s="18"/>
      <c r="AR1610" s="18"/>
      <c r="AS1610" s="18"/>
      <c r="AT1610" s="18"/>
      <c r="AU1610" s="18"/>
      <c r="AV1610" s="18"/>
      <c r="AW1610" s="18"/>
      <c r="AX1610" s="18"/>
      <c r="AY1610" s="18"/>
      <c r="AZ1610" s="18"/>
      <c r="BA1610" s="18"/>
      <c r="BB1610" s="18"/>
      <c r="BC1610" s="18"/>
    </row>
    <row r="1611" spans="1:58" s="26" customFormat="1" x14ac:dyDescent="0.25">
      <c r="A1611" s="1" t="s">
        <v>67</v>
      </c>
      <c r="B1611" s="9">
        <v>65</v>
      </c>
      <c r="C1611" s="9">
        <v>54</v>
      </c>
      <c r="D1611" s="10">
        <v>53</v>
      </c>
      <c r="E1611" s="9">
        <v>52</v>
      </c>
      <c r="F1611" s="10">
        <v>50</v>
      </c>
      <c r="G1611" s="10">
        <v>25</v>
      </c>
      <c r="H1611" s="9">
        <v>9</v>
      </c>
      <c r="I1611" s="10">
        <v>0</v>
      </c>
      <c r="J1611" s="10">
        <v>0</v>
      </c>
      <c r="K1611" s="10">
        <v>8</v>
      </c>
      <c r="L1611" s="10">
        <v>3</v>
      </c>
      <c r="M1611" s="10">
        <v>0</v>
      </c>
      <c r="N1611" s="10">
        <v>2</v>
      </c>
      <c r="O1611" s="10">
        <v>5</v>
      </c>
      <c r="P1611" s="10">
        <v>0</v>
      </c>
      <c r="Q1611" s="10">
        <v>2</v>
      </c>
      <c r="R1611" s="10">
        <v>4</v>
      </c>
      <c r="S1611" s="10">
        <v>9</v>
      </c>
      <c r="T1611" s="10">
        <v>6</v>
      </c>
      <c r="U1611" s="10">
        <v>4</v>
      </c>
      <c r="V1611" s="10">
        <v>3</v>
      </c>
      <c r="W1611" s="10">
        <v>3</v>
      </c>
      <c r="X1611" s="10">
        <v>2</v>
      </c>
      <c r="Y1611" s="10">
        <v>2</v>
      </c>
      <c r="Z1611" s="10"/>
      <c r="AA1611" s="10"/>
      <c r="AB1611" s="10"/>
      <c r="AC1611" s="10"/>
      <c r="AD1611" s="10"/>
      <c r="AE1611" s="10"/>
      <c r="AF1611" s="9"/>
      <c r="AG1611" s="9"/>
      <c r="AH1611" s="9"/>
      <c r="AI1611" s="9"/>
      <c r="AJ1611" s="9"/>
      <c r="AK1611" s="9"/>
      <c r="AL1611" s="9"/>
      <c r="AM1611" s="9"/>
      <c r="AN1611" s="9"/>
      <c r="AO1611" s="9"/>
      <c r="AP1611" s="9"/>
      <c r="AQ1611" s="9"/>
      <c r="AR1611" s="9"/>
      <c r="AS1611" s="9"/>
      <c r="AT1611" s="9"/>
      <c r="AU1611" s="9"/>
      <c r="AV1611" s="9"/>
      <c r="AW1611" s="9"/>
      <c r="AX1611" s="9"/>
      <c r="AY1611" s="9"/>
      <c r="AZ1611" s="9"/>
      <c r="BA1611" s="9"/>
      <c r="BB1611" s="9"/>
      <c r="BC1611" s="9"/>
      <c r="BD1611" s="10"/>
      <c r="BE1611" s="10"/>
      <c r="BF1611" s="10"/>
    </row>
    <row r="1612" spans="1:58" s="26" customFormat="1" x14ac:dyDescent="0.25">
      <c r="A1612" s="1" t="s">
        <v>64</v>
      </c>
      <c r="B1612" s="14"/>
      <c r="C1612" s="14"/>
      <c r="D1612" s="27"/>
      <c r="E1612" s="14"/>
      <c r="F1612" s="14"/>
      <c r="G1612" s="27">
        <v>25</v>
      </c>
      <c r="H1612" s="14">
        <v>39</v>
      </c>
      <c r="I1612" s="27">
        <v>46</v>
      </c>
      <c r="J1612" s="27">
        <v>45</v>
      </c>
      <c r="K1612" s="27">
        <v>37</v>
      </c>
      <c r="L1612" s="27">
        <v>32</v>
      </c>
      <c r="M1612" s="27">
        <v>32</v>
      </c>
      <c r="N1612" s="27">
        <v>30</v>
      </c>
      <c r="O1612" s="27">
        <v>26</v>
      </c>
      <c r="P1612" s="27">
        <v>30</v>
      </c>
      <c r="Q1612" s="27">
        <v>16</v>
      </c>
      <c r="R1612" s="27">
        <v>14</v>
      </c>
      <c r="S1612" s="33"/>
      <c r="T1612" s="12"/>
      <c r="U1612" s="15">
        <v>1</v>
      </c>
      <c r="V1612" s="12"/>
      <c r="W1612" s="33"/>
      <c r="X1612" s="12"/>
      <c r="Y1612" s="12"/>
      <c r="Z1612" s="12"/>
      <c r="AA1612" s="12"/>
      <c r="AB1612" s="12"/>
      <c r="AC1612" s="12"/>
      <c r="AD1612" s="12"/>
      <c r="AE1612" s="12"/>
      <c r="AF1612" s="14"/>
      <c r="AG1612" s="14"/>
      <c r="AH1612" s="14"/>
      <c r="AI1612" s="14"/>
      <c r="AJ1612" s="14"/>
      <c r="AK1612" s="14"/>
      <c r="AL1612" s="14"/>
      <c r="AM1612" s="14"/>
      <c r="AN1612" s="14"/>
      <c r="AO1612" s="14"/>
      <c r="AP1612" s="14"/>
      <c r="AQ1612" s="14"/>
      <c r="AR1612" s="14"/>
      <c r="AS1612" s="14"/>
      <c r="AT1612" s="14"/>
      <c r="AU1612" s="14"/>
      <c r="AV1612" s="14"/>
      <c r="AW1612" s="14"/>
      <c r="AX1612" s="14"/>
      <c r="AY1612" s="14"/>
      <c r="AZ1612" s="14"/>
      <c r="BA1612" s="14"/>
      <c r="BB1612" s="14"/>
      <c r="BC1612" s="14"/>
      <c r="BD1612" s="10"/>
      <c r="BE1612" s="10"/>
      <c r="BF1612" s="10"/>
    </row>
    <row r="1613" spans="1:58" s="26" customFormat="1" x14ac:dyDescent="0.25">
      <c r="A1613" s="1" t="s">
        <v>60</v>
      </c>
      <c r="B1613" s="14"/>
      <c r="C1613" s="14"/>
      <c r="D1613" s="27"/>
      <c r="E1613" s="14"/>
      <c r="F1613" s="14"/>
      <c r="G1613" s="27"/>
      <c r="H1613" s="14"/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33"/>
      <c r="T1613" s="12"/>
      <c r="U1613" s="15"/>
      <c r="V1613" s="12"/>
      <c r="W1613" s="33"/>
      <c r="X1613" s="12"/>
      <c r="Y1613" s="12"/>
      <c r="Z1613" s="12"/>
      <c r="AA1613" s="12"/>
      <c r="AB1613" s="12"/>
      <c r="AC1613" s="12"/>
      <c r="AD1613" s="12"/>
      <c r="AE1613" s="12"/>
      <c r="AF1613" s="14"/>
      <c r="AG1613" s="14"/>
      <c r="AH1613" s="14"/>
      <c r="AI1613" s="14"/>
      <c r="AJ1613" s="14"/>
      <c r="AK1613" s="14"/>
      <c r="AL1613" s="14"/>
      <c r="AM1613" s="14"/>
      <c r="AN1613" s="14"/>
      <c r="AO1613" s="14"/>
      <c r="AP1613" s="14"/>
      <c r="AQ1613" s="14"/>
      <c r="AR1613" s="14"/>
      <c r="AS1613" s="14"/>
      <c r="AT1613" s="14"/>
      <c r="AU1613" s="14"/>
      <c r="AV1613" s="14"/>
      <c r="AW1613" s="14"/>
      <c r="AX1613" s="14"/>
      <c r="AY1613" s="14"/>
      <c r="AZ1613" s="14"/>
      <c r="BA1613" s="14"/>
      <c r="BB1613" s="14"/>
      <c r="BC1613" s="14"/>
      <c r="BD1613" s="10"/>
      <c r="BE1613" s="10"/>
      <c r="BF1613" s="10"/>
    </row>
    <row r="1614" spans="1:58" s="29" customFormat="1" x14ac:dyDescent="0.25">
      <c r="A1614" s="6" t="s">
        <v>68</v>
      </c>
      <c r="B1614" s="4">
        <f t="shared" ref="B1614:Y1614" si="253">SUM(B1611:B1613)</f>
        <v>65</v>
      </c>
      <c r="C1614" s="4">
        <f t="shared" si="253"/>
        <v>54</v>
      </c>
      <c r="D1614" s="40">
        <f t="shared" si="253"/>
        <v>53</v>
      </c>
      <c r="E1614" s="4">
        <f t="shared" si="253"/>
        <v>52</v>
      </c>
      <c r="F1614" s="4">
        <f t="shared" si="253"/>
        <v>50</v>
      </c>
      <c r="G1614" s="4">
        <f t="shared" si="253"/>
        <v>50</v>
      </c>
      <c r="H1614" s="4">
        <f t="shared" si="253"/>
        <v>48</v>
      </c>
      <c r="I1614" s="4">
        <f t="shared" si="253"/>
        <v>46</v>
      </c>
      <c r="J1614" s="40">
        <f t="shared" si="253"/>
        <v>45</v>
      </c>
      <c r="K1614" s="4">
        <f t="shared" si="253"/>
        <v>45</v>
      </c>
      <c r="L1614" s="4">
        <f t="shared" si="253"/>
        <v>35</v>
      </c>
      <c r="M1614" s="4">
        <f t="shared" si="253"/>
        <v>32</v>
      </c>
      <c r="N1614" s="4">
        <f t="shared" si="253"/>
        <v>32</v>
      </c>
      <c r="O1614" s="4">
        <f t="shared" si="253"/>
        <v>31</v>
      </c>
      <c r="P1614" s="40">
        <f t="shared" si="253"/>
        <v>30</v>
      </c>
      <c r="Q1614" s="4">
        <f t="shared" si="253"/>
        <v>18</v>
      </c>
      <c r="R1614" s="4">
        <f t="shared" si="253"/>
        <v>18</v>
      </c>
      <c r="S1614" s="40">
        <f t="shared" si="253"/>
        <v>9</v>
      </c>
      <c r="T1614" s="4">
        <f t="shared" si="253"/>
        <v>6</v>
      </c>
      <c r="U1614" s="4">
        <f t="shared" si="253"/>
        <v>5</v>
      </c>
      <c r="V1614" s="4">
        <f t="shared" si="253"/>
        <v>3</v>
      </c>
      <c r="W1614" s="40">
        <f t="shared" si="253"/>
        <v>3</v>
      </c>
      <c r="X1614" s="4">
        <f t="shared" si="253"/>
        <v>2</v>
      </c>
      <c r="Y1614" s="4">
        <f t="shared" si="253"/>
        <v>2</v>
      </c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  <c r="AL1614" s="4"/>
      <c r="AM1614" s="4"/>
      <c r="AN1614" s="4"/>
      <c r="AO1614" s="4"/>
      <c r="AP1614" s="4"/>
      <c r="AQ1614" s="4"/>
      <c r="AR1614" s="4"/>
      <c r="AS1614" s="4"/>
      <c r="AT1614" s="4"/>
      <c r="AU1614" s="4"/>
      <c r="AV1614" s="4"/>
      <c r="AW1614" s="4"/>
      <c r="AX1614" s="4"/>
      <c r="AY1614" s="4"/>
      <c r="AZ1614" s="4"/>
      <c r="BA1614" s="4"/>
      <c r="BB1614" s="4"/>
      <c r="BC1614" s="4"/>
      <c r="BD1614" s="68"/>
      <c r="BE1614" s="68"/>
      <c r="BF1614" s="68"/>
    </row>
    <row r="1615" spans="1:58" s="26" customFormat="1" x14ac:dyDescent="0.25">
      <c r="A1615" s="8" t="s">
        <v>261</v>
      </c>
      <c r="B1615" s="14"/>
      <c r="C1615" s="14"/>
      <c r="D1615" s="27"/>
      <c r="E1615" s="14"/>
      <c r="F1615" s="14"/>
      <c r="G1615" s="27"/>
      <c r="H1615" s="14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33"/>
      <c r="T1615" s="12"/>
      <c r="U1615" s="15"/>
      <c r="V1615" s="12"/>
      <c r="W1615" s="33"/>
      <c r="X1615" s="12"/>
      <c r="Y1615" s="12"/>
      <c r="Z1615" s="12"/>
      <c r="AA1615" s="12"/>
      <c r="AB1615" s="12"/>
      <c r="AC1615" s="12"/>
      <c r="AD1615" s="12"/>
      <c r="AE1615" s="12"/>
      <c r="AF1615" s="14"/>
      <c r="AG1615" s="14"/>
      <c r="AH1615" s="14"/>
      <c r="AI1615" s="14"/>
      <c r="AJ1615" s="14"/>
      <c r="AK1615" s="14"/>
      <c r="AL1615" s="14"/>
      <c r="AM1615" s="14"/>
      <c r="AN1615" s="14"/>
      <c r="AO1615" s="14"/>
      <c r="AP1615" s="14"/>
      <c r="AQ1615" s="14"/>
      <c r="AR1615" s="14"/>
      <c r="AS1615" s="14"/>
      <c r="AT1615" s="14"/>
      <c r="AU1615" s="14"/>
      <c r="AV1615" s="14"/>
      <c r="AW1615" s="14"/>
      <c r="AX1615" s="14"/>
      <c r="AY1615" s="14"/>
      <c r="AZ1615" s="14"/>
      <c r="BA1615" s="14"/>
      <c r="BB1615" s="14"/>
      <c r="BC1615" s="14"/>
      <c r="BD1615" s="10"/>
      <c r="BE1615" s="10"/>
      <c r="BF1615" s="10"/>
    </row>
    <row r="1616" spans="1:58" s="26" customFormat="1" x14ac:dyDescent="0.25">
      <c r="A1616" s="1" t="s">
        <v>67</v>
      </c>
      <c r="B1616" s="9"/>
      <c r="C1616" s="9"/>
      <c r="D1616" s="10">
        <v>7</v>
      </c>
      <c r="E1616" s="9">
        <v>8</v>
      </c>
      <c r="F1616" s="10">
        <v>8</v>
      </c>
      <c r="G1616" s="10">
        <v>6</v>
      </c>
      <c r="H1616" s="9">
        <v>8</v>
      </c>
      <c r="I1616" s="10">
        <v>8</v>
      </c>
      <c r="J1616" s="10">
        <v>8</v>
      </c>
      <c r="K1616" s="10">
        <v>8</v>
      </c>
      <c r="L1616" s="10">
        <v>8</v>
      </c>
      <c r="M1616" s="10">
        <v>8</v>
      </c>
      <c r="N1616" s="10">
        <v>8</v>
      </c>
      <c r="O1616" s="10">
        <v>8</v>
      </c>
      <c r="P1616" s="10">
        <v>8</v>
      </c>
      <c r="Q1616" s="10">
        <v>8</v>
      </c>
      <c r="R1616" s="10">
        <v>6</v>
      </c>
      <c r="S1616" s="10">
        <v>2</v>
      </c>
      <c r="T1616" s="10">
        <v>2</v>
      </c>
      <c r="U1616" s="10">
        <v>2</v>
      </c>
      <c r="V1616" s="10"/>
      <c r="W1616" s="10"/>
      <c r="X1616" s="10"/>
      <c r="Y1616" s="10"/>
      <c r="Z1616" s="10"/>
      <c r="AA1616" s="10"/>
      <c r="AB1616" s="10"/>
      <c r="AC1616" s="10"/>
      <c r="AD1616" s="10"/>
      <c r="AE1616" s="10"/>
      <c r="AF1616" s="9"/>
      <c r="AG1616" s="9"/>
      <c r="AH1616" s="9"/>
      <c r="AI1616" s="9"/>
      <c r="AJ1616" s="9"/>
      <c r="AK1616" s="9"/>
      <c r="AL1616" s="9"/>
      <c r="AM1616" s="9"/>
      <c r="AN1616" s="9"/>
      <c r="AO1616" s="9"/>
      <c r="AP1616" s="9"/>
      <c r="AQ1616" s="9"/>
      <c r="AR1616" s="9"/>
      <c r="AS1616" s="9"/>
      <c r="AT1616" s="9"/>
      <c r="AU1616" s="9"/>
      <c r="AV1616" s="9"/>
      <c r="AW1616" s="9"/>
      <c r="AX1616" s="9"/>
      <c r="AY1616" s="9"/>
      <c r="AZ1616" s="9"/>
      <c r="BA1616" s="9"/>
      <c r="BB1616" s="9"/>
      <c r="BC1616" s="9"/>
      <c r="BD1616" s="10"/>
      <c r="BE1616" s="10"/>
      <c r="BF1616" s="10"/>
    </row>
    <row r="1617" spans="1:68" s="26" customFormat="1" x14ac:dyDescent="0.25">
      <c r="A1617" s="1" t="s">
        <v>64</v>
      </c>
      <c r="B1617" s="9"/>
      <c r="C1617" s="9"/>
      <c r="D1617" s="10"/>
      <c r="E1617" s="9"/>
      <c r="F1617" s="10"/>
      <c r="G1617" s="10"/>
      <c r="H1617" s="9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Z1617" s="10"/>
      <c r="AA1617" s="10"/>
      <c r="AB1617" s="10"/>
      <c r="AC1617" s="10"/>
      <c r="AD1617" s="10"/>
      <c r="AE1617" s="10"/>
      <c r="AF1617" s="9"/>
      <c r="AG1617" s="9"/>
      <c r="AH1617" s="9"/>
      <c r="AI1617" s="9"/>
      <c r="AJ1617" s="9"/>
      <c r="AK1617" s="9"/>
      <c r="AL1617" s="9"/>
      <c r="AM1617" s="9"/>
      <c r="AN1617" s="9"/>
      <c r="AO1617" s="9"/>
      <c r="AP1617" s="9"/>
      <c r="AQ1617" s="9"/>
      <c r="AR1617" s="9"/>
      <c r="AS1617" s="9"/>
      <c r="AT1617" s="9"/>
      <c r="AU1617" s="9"/>
      <c r="AV1617" s="9"/>
      <c r="AW1617" s="9"/>
      <c r="AX1617" s="9"/>
      <c r="AY1617" s="9"/>
      <c r="AZ1617" s="9"/>
      <c r="BA1617" s="9"/>
      <c r="BB1617" s="9"/>
      <c r="BC1617" s="9"/>
      <c r="BD1617" s="10"/>
      <c r="BE1617" s="10"/>
      <c r="BF1617" s="10"/>
    </row>
    <row r="1618" spans="1:68" s="26" customFormat="1" x14ac:dyDescent="0.25">
      <c r="A1618" s="1" t="s">
        <v>60</v>
      </c>
      <c r="B1618" s="9"/>
      <c r="C1618" s="9"/>
      <c r="D1618" s="10"/>
      <c r="E1618" s="9"/>
      <c r="F1618" s="10"/>
      <c r="G1618" s="10"/>
      <c r="H1618" s="9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Z1618" s="10"/>
      <c r="AA1618" s="10"/>
      <c r="AB1618" s="10"/>
      <c r="AC1618" s="10"/>
      <c r="AD1618" s="10"/>
      <c r="AE1618" s="10"/>
      <c r="AF1618" s="9"/>
      <c r="AG1618" s="9"/>
      <c r="AH1618" s="9"/>
      <c r="AI1618" s="9"/>
      <c r="AJ1618" s="9"/>
      <c r="AK1618" s="9"/>
      <c r="AL1618" s="9"/>
      <c r="AM1618" s="9"/>
      <c r="AN1618" s="9"/>
      <c r="AO1618" s="9"/>
      <c r="AP1618" s="9"/>
      <c r="AQ1618" s="9"/>
      <c r="AR1618" s="9"/>
      <c r="AS1618" s="9"/>
      <c r="AT1618" s="9"/>
      <c r="AU1618" s="9"/>
      <c r="AV1618" s="9"/>
      <c r="AW1618" s="9"/>
      <c r="AX1618" s="9"/>
      <c r="AY1618" s="9"/>
      <c r="AZ1618" s="9"/>
      <c r="BA1618" s="9"/>
      <c r="BB1618" s="9"/>
      <c r="BC1618" s="9"/>
      <c r="BD1618" s="10"/>
      <c r="BE1618" s="10"/>
      <c r="BF1618" s="10"/>
    </row>
    <row r="1619" spans="1:68" s="29" customFormat="1" x14ac:dyDescent="0.25">
      <c r="A1619" s="6" t="s">
        <v>68</v>
      </c>
      <c r="B1619" s="4"/>
      <c r="C1619" s="4"/>
      <c r="D1619" s="40">
        <f t="shared" ref="D1619:U1619" si="254">SUM(D1616:D1618)</f>
        <v>7</v>
      </c>
      <c r="E1619" s="4">
        <f t="shared" si="254"/>
        <v>8</v>
      </c>
      <c r="F1619" s="4">
        <f t="shared" si="254"/>
        <v>8</v>
      </c>
      <c r="G1619" s="4">
        <f t="shared" si="254"/>
        <v>6</v>
      </c>
      <c r="H1619" s="4">
        <f t="shared" si="254"/>
        <v>8</v>
      </c>
      <c r="I1619" s="4">
        <f t="shared" si="254"/>
        <v>8</v>
      </c>
      <c r="J1619" s="40">
        <f t="shared" si="254"/>
        <v>8</v>
      </c>
      <c r="K1619" s="4">
        <f t="shared" si="254"/>
        <v>8</v>
      </c>
      <c r="L1619" s="4">
        <f t="shared" si="254"/>
        <v>8</v>
      </c>
      <c r="M1619" s="4">
        <f t="shared" si="254"/>
        <v>8</v>
      </c>
      <c r="N1619" s="4">
        <f t="shared" si="254"/>
        <v>8</v>
      </c>
      <c r="O1619" s="4">
        <f t="shared" si="254"/>
        <v>8</v>
      </c>
      <c r="P1619" s="40">
        <f t="shared" si="254"/>
        <v>8</v>
      </c>
      <c r="Q1619" s="4">
        <f t="shared" si="254"/>
        <v>8</v>
      </c>
      <c r="R1619" s="4">
        <f t="shared" si="254"/>
        <v>6</v>
      </c>
      <c r="S1619" s="40">
        <f t="shared" si="254"/>
        <v>2</v>
      </c>
      <c r="T1619" s="4">
        <f t="shared" si="254"/>
        <v>2</v>
      </c>
      <c r="U1619" s="4">
        <f t="shared" si="254"/>
        <v>2</v>
      </c>
      <c r="V1619" s="4"/>
      <c r="W1619" s="40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  <c r="AL1619" s="4"/>
      <c r="AM1619" s="4"/>
      <c r="AN1619" s="4"/>
      <c r="AO1619" s="4"/>
      <c r="AP1619" s="4"/>
      <c r="AQ1619" s="4"/>
      <c r="AR1619" s="4"/>
      <c r="AS1619" s="4"/>
      <c r="AT1619" s="4"/>
      <c r="AU1619" s="4"/>
      <c r="AV1619" s="4"/>
      <c r="AW1619" s="4"/>
      <c r="AX1619" s="4"/>
      <c r="AY1619" s="4"/>
      <c r="AZ1619" s="4"/>
      <c r="BA1619" s="4"/>
      <c r="BB1619" s="4"/>
      <c r="BC1619" s="4"/>
      <c r="BD1619" s="68"/>
      <c r="BE1619" s="68"/>
      <c r="BF1619" s="68"/>
    </row>
    <row r="1620" spans="1:68" s="26" customFormat="1" x14ac:dyDescent="0.25">
      <c r="A1620" s="8" t="s">
        <v>267</v>
      </c>
      <c r="B1620" s="11"/>
      <c r="C1620" s="11"/>
      <c r="E1620" s="11"/>
      <c r="F1620" s="11"/>
      <c r="G1620" s="11"/>
      <c r="H1620" s="9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0"/>
      <c r="AC1620" s="10"/>
      <c r="AD1620" s="10"/>
      <c r="AE1620" s="10"/>
      <c r="AF1620" s="9"/>
      <c r="AG1620" s="9"/>
      <c r="AH1620" s="9"/>
      <c r="AI1620" s="9"/>
      <c r="AJ1620" s="9"/>
      <c r="AK1620" s="9"/>
      <c r="AL1620" s="9"/>
      <c r="AM1620" s="9"/>
      <c r="AN1620" s="9"/>
      <c r="AO1620" s="9"/>
      <c r="AP1620" s="9"/>
      <c r="AQ1620" s="9"/>
      <c r="AR1620" s="9"/>
      <c r="AS1620" s="9"/>
      <c r="AT1620" s="9"/>
      <c r="AU1620" s="9"/>
      <c r="AV1620" s="9"/>
      <c r="AW1620" s="9"/>
      <c r="AX1620" s="9"/>
      <c r="AY1620" s="9"/>
      <c r="AZ1620" s="9"/>
      <c r="BA1620" s="9"/>
      <c r="BB1620" s="9"/>
      <c r="BC1620" s="9"/>
      <c r="BD1620" s="10"/>
      <c r="BE1620" s="10"/>
      <c r="BF1620" s="10"/>
    </row>
    <row r="1621" spans="1:68" s="26" customFormat="1" x14ac:dyDescent="0.25">
      <c r="A1621" s="1" t="s">
        <v>67</v>
      </c>
      <c r="B1621" s="11"/>
      <c r="C1621" s="11"/>
      <c r="E1621" s="11"/>
      <c r="F1621" s="11"/>
      <c r="G1621" s="11"/>
      <c r="H1621" s="9"/>
      <c r="I1621" s="10"/>
      <c r="J1621" s="10"/>
      <c r="K1621" s="10">
        <v>5</v>
      </c>
      <c r="L1621" s="10">
        <v>6</v>
      </c>
      <c r="M1621" s="10">
        <v>5</v>
      </c>
      <c r="N1621" s="10">
        <v>5</v>
      </c>
      <c r="O1621" s="10">
        <v>5</v>
      </c>
      <c r="P1621" s="10">
        <v>5</v>
      </c>
      <c r="Q1621" s="10">
        <v>6</v>
      </c>
      <c r="R1621" s="10">
        <v>6</v>
      </c>
      <c r="S1621" s="10">
        <v>6</v>
      </c>
      <c r="T1621" s="10"/>
      <c r="U1621" s="10"/>
      <c r="V1621" s="10"/>
      <c r="W1621" s="10"/>
      <c r="X1621" s="10"/>
      <c r="Y1621" s="10"/>
      <c r="Z1621" s="10"/>
      <c r="AA1621" s="10"/>
      <c r="AB1621" s="10"/>
      <c r="AC1621" s="10"/>
      <c r="AD1621" s="10"/>
      <c r="AE1621" s="10"/>
      <c r="AF1621" s="9"/>
      <c r="AG1621" s="9"/>
      <c r="AH1621" s="9"/>
      <c r="AI1621" s="9"/>
      <c r="AJ1621" s="9"/>
      <c r="AK1621" s="9"/>
      <c r="AL1621" s="9"/>
      <c r="AM1621" s="9"/>
      <c r="AN1621" s="9"/>
      <c r="AO1621" s="9"/>
      <c r="AP1621" s="9"/>
      <c r="AQ1621" s="9"/>
      <c r="AR1621" s="9"/>
      <c r="AS1621" s="9"/>
      <c r="AT1621" s="9"/>
      <c r="AU1621" s="9"/>
      <c r="AV1621" s="9"/>
      <c r="AW1621" s="9"/>
      <c r="AX1621" s="9"/>
      <c r="AY1621" s="9"/>
      <c r="AZ1621" s="9"/>
      <c r="BA1621" s="9"/>
      <c r="BB1621" s="9"/>
      <c r="BC1621" s="9"/>
      <c r="BD1621" s="10"/>
      <c r="BE1621" s="10"/>
      <c r="BF1621" s="10"/>
    </row>
    <row r="1622" spans="1:68" s="26" customFormat="1" x14ac:dyDescent="0.25">
      <c r="A1622" s="1" t="s">
        <v>64</v>
      </c>
      <c r="B1622" s="11"/>
      <c r="C1622" s="11"/>
      <c r="E1622" s="11"/>
      <c r="F1622" s="11"/>
      <c r="G1622" s="11"/>
      <c r="H1622" s="9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  <c r="AC1622" s="10"/>
      <c r="AD1622" s="10"/>
      <c r="AE1622" s="10"/>
      <c r="AF1622" s="9"/>
      <c r="AG1622" s="9"/>
      <c r="AH1622" s="9"/>
      <c r="AI1622" s="9"/>
      <c r="AJ1622" s="9"/>
      <c r="AK1622" s="9"/>
      <c r="AL1622" s="9"/>
      <c r="AM1622" s="9"/>
      <c r="AN1622" s="9"/>
      <c r="AO1622" s="9"/>
      <c r="AP1622" s="9"/>
      <c r="AQ1622" s="9"/>
      <c r="AR1622" s="9"/>
      <c r="AS1622" s="9"/>
      <c r="AT1622" s="9"/>
      <c r="AU1622" s="9"/>
      <c r="AV1622" s="9"/>
      <c r="AW1622" s="9"/>
      <c r="AX1622" s="9"/>
      <c r="AY1622" s="9"/>
      <c r="AZ1622" s="9"/>
      <c r="BA1622" s="9"/>
      <c r="BB1622" s="9"/>
      <c r="BC1622" s="9"/>
      <c r="BD1622" s="10"/>
      <c r="BE1622" s="10"/>
      <c r="BF1622" s="10"/>
    </row>
    <row r="1623" spans="1:68" s="26" customFormat="1" x14ac:dyDescent="0.25">
      <c r="A1623" s="1" t="s">
        <v>60</v>
      </c>
      <c r="B1623" s="11"/>
      <c r="C1623" s="11"/>
      <c r="E1623" s="11"/>
      <c r="F1623" s="11"/>
      <c r="G1623" s="11"/>
      <c r="H1623" s="9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  <c r="AC1623" s="10"/>
      <c r="AD1623" s="10"/>
      <c r="AE1623" s="10"/>
      <c r="AF1623" s="9"/>
      <c r="AG1623" s="9"/>
      <c r="AH1623" s="9"/>
      <c r="AI1623" s="9"/>
      <c r="AJ1623" s="9"/>
      <c r="AK1623" s="9"/>
      <c r="AL1623" s="9"/>
      <c r="AM1623" s="9"/>
      <c r="AN1623" s="9"/>
      <c r="AO1623" s="9"/>
      <c r="AP1623" s="9"/>
      <c r="AQ1623" s="9"/>
      <c r="AR1623" s="9"/>
      <c r="AS1623" s="9"/>
      <c r="AT1623" s="9"/>
      <c r="AU1623" s="9"/>
      <c r="AV1623" s="9"/>
      <c r="AW1623" s="9"/>
      <c r="AX1623" s="9"/>
      <c r="AY1623" s="9"/>
      <c r="AZ1623" s="9"/>
      <c r="BA1623" s="9"/>
      <c r="BB1623" s="9"/>
      <c r="BC1623" s="9"/>
      <c r="BD1623" s="10"/>
      <c r="BE1623" s="10"/>
      <c r="BF1623" s="10"/>
    </row>
    <row r="1624" spans="1:68" s="29" customFormat="1" x14ac:dyDescent="0.25">
      <c r="A1624" s="6" t="s">
        <v>68</v>
      </c>
      <c r="B1624" s="4"/>
      <c r="C1624" s="4"/>
      <c r="D1624" s="40"/>
      <c r="E1624" s="4"/>
      <c r="F1624" s="4"/>
      <c r="G1624" s="4"/>
      <c r="H1624" s="4"/>
      <c r="I1624" s="4"/>
      <c r="J1624" s="40"/>
      <c r="K1624" s="4">
        <f t="shared" ref="K1624:S1624" si="255">SUM(K1621:K1623)</f>
        <v>5</v>
      </c>
      <c r="L1624" s="4">
        <f t="shared" si="255"/>
        <v>6</v>
      </c>
      <c r="M1624" s="4">
        <f t="shared" si="255"/>
        <v>5</v>
      </c>
      <c r="N1624" s="4">
        <f t="shared" si="255"/>
        <v>5</v>
      </c>
      <c r="O1624" s="4">
        <f t="shared" si="255"/>
        <v>5</v>
      </c>
      <c r="P1624" s="40">
        <f t="shared" si="255"/>
        <v>5</v>
      </c>
      <c r="Q1624" s="4">
        <f t="shared" si="255"/>
        <v>6</v>
      </c>
      <c r="R1624" s="4">
        <f t="shared" si="255"/>
        <v>6</v>
      </c>
      <c r="S1624" s="40">
        <f t="shared" si="255"/>
        <v>6</v>
      </c>
      <c r="T1624" s="4"/>
      <c r="U1624" s="4"/>
      <c r="V1624" s="4"/>
      <c r="W1624" s="40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  <c r="AM1624" s="4"/>
      <c r="AN1624" s="4"/>
      <c r="AO1624" s="4"/>
      <c r="AP1624" s="4"/>
      <c r="AQ1624" s="4"/>
      <c r="AR1624" s="4"/>
      <c r="AS1624" s="4"/>
      <c r="AT1624" s="4"/>
      <c r="AU1624" s="4"/>
      <c r="AV1624" s="4"/>
      <c r="AW1624" s="4"/>
      <c r="AX1624" s="4"/>
      <c r="AY1624" s="4"/>
      <c r="AZ1624" s="4"/>
      <c r="BA1624" s="4"/>
      <c r="BB1624" s="4"/>
      <c r="BC1624" s="4"/>
      <c r="BD1624" s="68"/>
      <c r="BE1624" s="68"/>
      <c r="BF1624" s="68"/>
    </row>
    <row r="1625" spans="1:68" s="26" customFormat="1" x14ac:dyDescent="0.25">
      <c r="A1625" s="8" t="s">
        <v>100</v>
      </c>
      <c r="B1625" s="11"/>
      <c r="C1625" s="11"/>
      <c r="E1625" s="11"/>
      <c r="F1625" s="11"/>
      <c r="G1625" s="11"/>
      <c r="H1625" s="9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  <c r="AC1625" s="10"/>
      <c r="AD1625" s="10"/>
      <c r="AE1625" s="10"/>
      <c r="AF1625" s="9"/>
      <c r="AG1625" s="9"/>
      <c r="AH1625" s="9"/>
      <c r="AI1625" s="9"/>
      <c r="AJ1625" s="9"/>
      <c r="AK1625" s="9"/>
      <c r="AL1625" s="9"/>
      <c r="AM1625" s="9"/>
      <c r="AN1625" s="9"/>
      <c r="AO1625" s="9"/>
      <c r="AP1625" s="9"/>
      <c r="AQ1625" s="9"/>
      <c r="AR1625" s="9"/>
      <c r="AS1625" s="9"/>
      <c r="AT1625" s="9"/>
      <c r="AU1625" s="9"/>
      <c r="AV1625" s="9"/>
      <c r="AW1625" s="9"/>
      <c r="AX1625" s="9"/>
      <c r="AY1625" s="9"/>
      <c r="AZ1625" s="9"/>
      <c r="BA1625" s="9"/>
      <c r="BB1625" s="9"/>
      <c r="BC1625" s="9"/>
      <c r="BD1625" s="10"/>
      <c r="BE1625" s="10"/>
      <c r="BF1625" s="10"/>
    </row>
    <row r="1626" spans="1:68" s="26" customFormat="1" x14ac:dyDescent="0.25">
      <c r="A1626" s="1" t="s">
        <v>67</v>
      </c>
      <c r="B1626" s="8"/>
      <c r="C1626" s="8"/>
      <c r="D1626" s="29"/>
      <c r="E1626" s="8"/>
      <c r="F1626" s="8"/>
      <c r="G1626" s="8"/>
      <c r="H1626" s="8"/>
      <c r="I1626" s="8"/>
      <c r="J1626" s="29"/>
      <c r="K1626" s="8"/>
      <c r="L1626" s="8"/>
      <c r="M1626" s="8"/>
      <c r="N1626" s="8"/>
      <c r="O1626" s="8"/>
      <c r="P1626" s="29"/>
      <c r="Q1626" s="8"/>
      <c r="R1626" s="8"/>
      <c r="S1626" s="29"/>
      <c r="T1626" s="8"/>
      <c r="U1626" s="8"/>
      <c r="V1626" s="8"/>
      <c r="W1626" s="29"/>
      <c r="X1626" s="8"/>
      <c r="Y1626" s="8"/>
      <c r="Z1626" s="8"/>
      <c r="AA1626" s="8"/>
      <c r="AB1626" s="8"/>
      <c r="AC1626" s="8"/>
      <c r="AD1626" s="8"/>
      <c r="AE1626" s="8"/>
      <c r="AF1626" s="9"/>
      <c r="AG1626" s="9"/>
      <c r="AH1626" s="9"/>
      <c r="AI1626" s="9"/>
      <c r="AJ1626" s="9"/>
      <c r="AK1626" s="9"/>
      <c r="AL1626" s="9"/>
      <c r="AM1626" s="9"/>
      <c r="AN1626" s="9"/>
      <c r="AO1626" s="9"/>
      <c r="AP1626" s="9"/>
      <c r="AQ1626" s="9"/>
      <c r="AR1626" s="9"/>
      <c r="AS1626" s="9"/>
      <c r="AT1626" s="9"/>
      <c r="AU1626" s="9"/>
      <c r="AV1626" s="9"/>
      <c r="AW1626" s="9"/>
      <c r="AX1626" s="9"/>
      <c r="AY1626" s="9"/>
      <c r="AZ1626" s="9"/>
      <c r="BA1626" s="9"/>
      <c r="BB1626" s="9">
        <v>1</v>
      </c>
      <c r="BC1626" s="9">
        <v>1</v>
      </c>
      <c r="BD1626" s="10"/>
      <c r="BE1626" s="10"/>
      <c r="BF1626" s="10"/>
      <c r="BJ1626" s="26">
        <v>1</v>
      </c>
      <c r="BK1626" s="26">
        <v>1</v>
      </c>
      <c r="BL1626" s="26">
        <v>1</v>
      </c>
      <c r="BM1626" s="26">
        <v>1</v>
      </c>
      <c r="BN1626" s="26">
        <v>1</v>
      </c>
      <c r="BO1626" s="26">
        <v>1</v>
      </c>
    </row>
    <row r="1627" spans="1:68" s="26" customFormat="1" x14ac:dyDescent="0.25">
      <c r="A1627" s="1" t="s">
        <v>64</v>
      </c>
      <c r="B1627" s="8"/>
      <c r="C1627" s="8"/>
      <c r="D1627" s="29"/>
      <c r="E1627" s="8"/>
      <c r="F1627" s="8"/>
      <c r="G1627" s="8"/>
      <c r="H1627" s="8"/>
      <c r="I1627" s="8"/>
      <c r="J1627" s="29"/>
      <c r="K1627" s="8"/>
      <c r="L1627" s="8"/>
      <c r="M1627" s="8"/>
      <c r="N1627" s="8"/>
      <c r="O1627" s="8"/>
      <c r="P1627" s="29"/>
      <c r="Q1627" s="8"/>
      <c r="R1627" s="8"/>
      <c r="S1627" s="29"/>
      <c r="T1627" s="8"/>
      <c r="U1627" s="8"/>
      <c r="V1627" s="8"/>
      <c r="W1627" s="29"/>
      <c r="X1627" s="8"/>
      <c r="Y1627" s="8"/>
      <c r="Z1627" s="8"/>
      <c r="AA1627" s="8"/>
      <c r="AB1627" s="8"/>
      <c r="AC1627" s="8"/>
      <c r="AD1627" s="8"/>
      <c r="AE1627" s="8"/>
      <c r="AF1627" s="9"/>
      <c r="AG1627" s="9"/>
      <c r="AH1627" s="9"/>
      <c r="AI1627" s="9"/>
      <c r="AJ1627" s="9"/>
      <c r="AK1627" s="9"/>
      <c r="AL1627" s="9"/>
      <c r="AM1627" s="9"/>
      <c r="AN1627" s="9"/>
      <c r="AO1627" s="9"/>
      <c r="AP1627" s="9"/>
      <c r="AQ1627" s="9"/>
      <c r="AR1627" s="9"/>
      <c r="AS1627" s="9"/>
      <c r="AT1627" s="9"/>
      <c r="AU1627" s="9"/>
      <c r="AV1627" s="9"/>
      <c r="AW1627" s="9"/>
      <c r="AX1627" s="9"/>
      <c r="AY1627" s="9"/>
      <c r="AZ1627" s="9"/>
      <c r="BA1627" s="9"/>
      <c r="BB1627" s="9"/>
      <c r="BC1627" s="9"/>
      <c r="BD1627" s="10"/>
      <c r="BE1627" s="10"/>
      <c r="BF1627" s="10"/>
    </row>
    <row r="1628" spans="1:68" s="26" customFormat="1" x14ac:dyDescent="0.25">
      <c r="A1628" s="1" t="s">
        <v>60</v>
      </c>
      <c r="B1628" s="8"/>
      <c r="C1628" s="8"/>
      <c r="D1628" s="29"/>
      <c r="E1628" s="8"/>
      <c r="F1628" s="8"/>
      <c r="G1628" s="8"/>
      <c r="H1628" s="8"/>
      <c r="I1628" s="8"/>
      <c r="J1628" s="29"/>
      <c r="K1628" s="8"/>
      <c r="L1628" s="8"/>
      <c r="M1628" s="8"/>
      <c r="N1628" s="8"/>
      <c r="O1628" s="8"/>
      <c r="P1628" s="29"/>
      <c r="Q1628" s="8"/>
      <c r="R1628" s="8"/>
      <c r="S1628" s="29"/>
      <c r="T1628" s="8"/>
      <c r="U1628" s="8"/>
      <c r="V1628" s="8"/>
      <c r="W1628" s="29"/>
      <c r="X1628" s="8"/>
      <c r="Y1628" s="8"/>
      <c r="Z1628" s="8"/>
      <c r="AA1628" s="8"/>
      <c r="AB1628" s="8"/>
      <c r="AC1628" s="8"/>
      <c r="AD1628" s="8"/>
      <c r="AE1628" s="8"/>
      <c r="AF1628" s="9"/>
      <c r="AG1628" s="9"/>
      <c r="AH1628" s="9"/>
      <c r="AI1628" s="9"/>
      <c r="AJ1628" s="9"/>
      <c r="AK1628" s="9"/>
      <c r="AL1628" s="9"/>
      <c r="AM1628" s="9"/>
      <c r="AN1628" s="9"/>
      <c r="AO1628" s="9"/>
      <c r="AP1628" s="9"/>
      <c r="AQ1628" s="9"/>
      <c r="AR1628" s="9"/>
      <c r="AS1628" s="9"/>
      <c r="AT1628" s="9"/>
      <c r="AU1628" s="9"/>
      <c r="AV1628" s="9"/>
      <c r="AW1628" s="9"/>
      <c r="AX1628" s="9"/>
      <c r="AY1628" s="9"/>
      <c r="AZ1628" s="9"/>
      <c r="BA1628" s="9"/>
      <c r="BB1628" s="9"/>
      <c r="BC1628" s="9"/>
      <c r="BD1628" s="10"/>
      <c r="BE1628" s="10"/>
      <c r="BF1628" s="10"/>
    </row>
    <row r="1629" spans="1:68" s="29" customFormat="1" x14ac:dyDescent="0.25">
      <c r="A1629" s="6" t="s">
        <v>68</v>
      </c>
      <c r="B1629" s="4"/>
      <c r="C1629" s="4"/>
      <c r="D1629" s="40"/>
      <c r="E1629" s="4"/>
      <c r="F1629" s="4"/>
      <c r="G1629" s="4"/>
      <c r="H1629" s="4"/>
      <c r="I1629" s="4"/>
      <c r="J1629" s="40"/>
      <c r="K1629" s="4"/>
      <c r="L1629" s="4"/>
      <c r="M1629" s="4"/>
      <c r="N1629" s="4"/>
      <c r="O1629" s="4"/>
      <c r="P1629" s="40"/>
      <c r="Q1629" s="4"/>
      <c r="R1629" s="4"/>
      <c r="S1629" s="40"/>
      <c r="T1629" s="4"/>
      <c r="U1629" s="4"/>
      <c r="V1629" s="4"/>
      <c r="W1629" s="40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  <c r="AL1629" s="4"/>
      <c r="AM1629" s="4"/>
      <c r="AN1629" s="4"/>
      <c r="AO1629" s="4"/>
      <c r="AP1629" s="4"/>
      <c r="AQ1629" s="4"/>
      <c r="AR1629" s="4"/>
      <c r="AS1629" s="4"/>
      <c r="AT1629" s="4"/>
      <c r="AU1629" s="4"/>
      <c r="AV1629" s="4"/>
      <c r="AW1629" s="4"/>
      <c r="AX1629" s="4"/>
      <c r="AY1629" s="4"/>
      <c r="AZ1629" s="4"/>
      <c r="BA1629" s="4"/>
      <c r="BB1629" s="4">
        <f>SUM(BB1626:BB1628)</f>
        <v>1</v>
      </c>
      <c r="BC1629" s="4">
        <f>SUM(BC1626:BC1628)</f>
        <v>1</v>
      </c>
      <c r="BD1629" s="68"/>
      <c r="BE1629" s="68"/>
      <c r="BF1629" s="68"/>
      <c r="BJ1629" s="78">
        <v>1</v>
      </c>
      <c r="BK1629" s="78">
        <v>1</v>
      </c>
      <c r="BL1629" s="78">
        <v>1</v>
      </c>
      <c r="BM1629" s="78">
        <v>1</v>
      </c>
      <c r="BN1629" s="78">
        <v>1</v>
      </c>
      <c r="BO1629" s="78">
        <v>1</v>
      </c>
      <c r="BP1629" s="78"/>
    </row>
    <row r="1630" spans="1:68" s="26" customFormat="1" x14ac:dyDescent="0.25">
      <c r="A1630" s="8" t="s">
        <v>47</v>
      </c>
      <c r="B1630" s="8"/>
      <c r="C1630" s="8"/>
      <c r="D1630" s="29"/>
      <c r="E1630" s="8"/>
      <c r="F1630" s="8"/>
      <c r="G1630" s="8"/>
      <c r="H1630" s="8"/>
      <c r="I1630" s="8"/>
      <c r="J1630" s="29"/>
      <c r="K1630" s="8"/>
      <c r="L1630" s="8"/>
      <c r="M1630" s="8"/>
      <c r="N1630" s="8"/>
      <c r="O1630" s="8"/>
      <c r="P1630" s="29"/>
      <c r="Q1630" s="8"/>
      <c r="R1630" s="8"/>
      <c r="S1630" s="29"/>
      <c r="T1630" s="8"/>
      <c r="U1630" s="8"/>
      <c r="V1630" s="8"/>
      <c r="W1630" s="29"/>
      <c r="X1630" s="8"/>
      <c r="Y1630" s="8"/>
      <c r="Z1630" s="8"/>
      <c r="AA1630" s="8"/>
      <c r="AB1630" s="8"/>
      <c r="AC1630" s="8"/>
      <c r="AD1630" s="8"/>
      <c r="AE1630" s="8"/>
      <c r="AF1630" s="9"/>
      <c r="AG1630" s="9"/>
      <c r="AH1630" s="9"/>
      <c r="AI1630" s="9"/>
      <c r="AJ1630" s="9"/>
      <c r="AK1630" s="9"/>
      <c r="AL1630" s="9"/>
      <c r="AM1630" s="9"/>
      <c r="AN1630" s="9"/>
      <c r="AO1630" s="9"/>
      <c r="AP1630" s="9"/>
      <c r="AQ1630" s="9"/>
      <c r="AR1630" s="9"/>
      <c r="AS1630" s="9"/>
      <c r="AT1630" s="9"/>
      <c r="AU1630" s="9"/>
      <c r="AV1630" s="9"/>
      <c r="AW1630" s="9"/>
      <c r="AX1630" s="9"/>
      <c r="AY1630" s="9"/>
      <c r="AZ1630" s="9"/>
      <c r="BA1630" s="9"/>
      <c r="BB1630" s="9"/>
      <c r="BC1630" s="9"/>
      <c r="BD1630" s="10"/>
      <c r="BE1630" s="10"/>
      <c r="BF1630" s="10"/>
    </row>
    <row r="1631" spans="1:68" s="26" customFormat="1" x14ac:dyDescent="0.25">
      <c r="A1631" s="1" t="s">
        <v>67</v>
      </c>
      <c r="B1631" s="8"/>
      <c r="C1631" s="8"/>
      <c r="D1631" s="29"/>
      <c r="E1631" s="8"/>
      <c r="F1631" s="8"/>
      <c r="G1631" s="8"/>
      <c r="H1631" s="8"/>
      <c r="I1631" s="8"/>
      <c r="J1631" s="29"/>
      <c r="K1631" s="8"/>
      <c r="L1631" s="8"/>
      <c r="M1631" s="8"/>
      <c r="N1631" s="8"/>
      <c r="O1631" s="8"/>
      <c r="P1631" s="29"/>
      <c r="Q1631" s="8"/>
      <c r="R1631" s="8"/>
      <c r="S1631" s="29"/>
      <c r="T1631" s="8"/>
      <c r="U1631" s="8"/>
      <c r="V1631" s="8"/>
      <c r="W1631" s="29"/>
      <c r="X1631" s="8"/>
      <c r="Y1631" s="8"/>
      <c r="Z1631" s="8"/>
      <c r="AA1631" s="8"/>
      <c r="AB1631" s="8"/>
      <c r="AC1631" s="8"/>
      <c r="AD1631" s="8"/>
      <c r="AE1631" s="8"/>
      <c r="AF1631" s="9"/>
      <c r="AG1631" s="9"/>
      <c r="AH1631" s="9"/>
      <c r="AI1631" s="9"/>
      <c r="AJ1631" s="9"/>
      <c r="AK1631" s="9">
        <v>1</v>
      </c>
      <c r="AL1631" s="9">
        <v>1</v>
      </c>
      <c r="AM1631" s="9">
        <v>1</v>
      </c>
      <c r="AN1631" s="9">
        <v>0</v>
      </c>
      <c r="AO1631" s="9">
        <v>0</v>
      </c>
      <c r="AP1631" s="9">
        <v>0</v>
      </c>
      <c r="AQ1631" s="9">
        <v>0</v>
      </c>
      <c r="AR1631" s="9">
        <v>0</v>
      </c>
      <c r="AS1631" s="9">
        <v>3</v>
      </c>
      <c r="AT1631" s="9">
        <v>3</v>
      </c>
      <c r="AU1631" s="9">
        <v>2</v>
      </c>
      <c r="AV1631" s="9">
        <v>2</v>
      </c>
      <c r="AW1631" s="9">
        <v>2</v>
      </c>
      <c r="AX1631" s="9">
        <v>2</v>
      </c>
      <c r="AY1631" s="9">
        <v>2</v>
      </c>
      <c r="AZ1631" s="9">
        <v>2</v>
      </c>
      <c r="BA1631" s="9">
        <v>2</v>
      </c>
      <c r="BB1631" s="9">
        <v>2</v>
      </c>
      <c r="BC1631" s="9">
        <v>2</v>
      </c>
      <c r="BD1631" s="10">
        <v>3</v>
      </c>
      <c r="BE1631" s="10">
        <v>3</v>
      </c>
      <c r="BF1631" s="10">
        <v>3</v>
      </c>
      <c r="BG1631" s="10">
        <v>3</v>
      </c>
      <c r="BJ1631" s="26">
        <v>3</v>
      </c>
      <c r="BK1631" s="26">
        <v>3</v>
      </c>
      <c r="BL1631" s="26">
        <v>3</v>
      </c>
      <c r="BM1631" s="26">
        <v>3</v>
      </c>
      <c r="BN1631" s="26">
        <v>3</v>
      </c>
      <c r="BO1631" s="26">
        <v>3</v>
      </c>
      <c r="BP1631" s="26">
        <v>3</v>
      </c>
    </row>
    <row r="1632" spans="1:68" s="26" customFormat="1" x14ac:dyDescent="0.25">
      <c r="A1632" s="1" t="s">
        <v>64</v>
      </c>
      <c r="B1632" s="8"/>
      <c r="C1632" s="8"/>
      <c r="D1632" s="29"/>
      <c r="E1632" s="8"/>
      <c r="F1632" s="8"/>
      <c r="G1632" s="8"/>
      <c r="H1632" s="8"/>
      <c r="I1632" s="8"/>
      <c r="J1632" s="29"/>
      <c r="K1632" s="8"/>
      <c r="L1632" s="8"/>
      <c r="M1632" s="8"/>
      <c r="N1632" s="8"/>
      <c r="O1632" s="8"/>
      <c r="P1632" s="29"/>
      <c r="Q1632" s="8"/>
      <c r="R1632" s="8"/>
      <c r="S1632" s="29"/>
      <c r="T1632" s="8"/>
      <c r="U1632" s="8"/>
      <c r="V1632" s="8"/>
      <c r="W1632" s="29"/>
      <c r="X1632" s="8"/>
      <c r="Y1632" s="8"/>
      <c r="Z1632" s="8"/>
      <c r="AA1632" s="8"/>
      <c r="AB1632" s="8"/>
      <c r="AC1632" s="8"/>
      <c r="AD1632" s="8"/>
      <c r="AE1632" s="8"/>
      <c r="AF1632" s="9"/>
      <c r="AG1632" s="9"/>
      <c r="AH1632" s="9"/>
      <c r="AI1632" s="9"/>
      <c r="AJ1632" s="9"/>
      <c r="AK1632" s="9"/>
      <c r="AL1632" s="9"/>
      <c r="AM1632" s="9"/>
      <c r="AN1632" s="9"/>
      <c r="AO1632" s="9"/>
      <c r="AP1632" s="9"/>
      <c r="AQ1632" s="9"/>
      <c r="AR1632" s="9"/>
      <c r="AS1632" s="9"/>
      <c r="AT1632" s="9"/>
      <c r="AU1632" s="9"/>
      <c r="AV1632" s="9"/>
      <c r="AW1632" s="9"/>
      <c r="AX1632" s="9"/>
      <c r="AY1632" s="9"/>
      <c r="AZ1632" s="9"/>
      <c r="BA1632" s="9"/>
      <c r="BB1632" s="9"/>
      <c r="BC1632" s="9"/>
      <c r="BD1632" s="10"/>
      <c r="BE1632" s="10"/>
      <c r="BF1632" s="10"/>
    </row>
    <row r="1633" spans="1:68" s="26" customFormat="1" x14ac:dyDescent="0.25">
      <c r="A1633" s="1" t="s">
        <v>60</v>
      </c>
      <c r="B1633" s="8"/>
      <c r="C1633" s="8"/>
      <c r="D1633" s="29"/>
      <c r="E1633" s="8"/>
      <c r="F1633" s="8"/>
      <c r="G1633" s="8"/>
      <c r="H1633" s="8"/>
      <c r="I1633" s="8"/>
      <c r="J1633" s="29"/>
      <c r="K1633" s="8"/>
      <c r="L1633" s="8"/>
      <c r="M1633" s="8"/>
      <c r="N1633" s="8"/>
      <c r="O1633" s="8"/>
      <c r="P1633" s="29"/>
      <c r="Q1633" s="8"/>
      <c r="R1633" s="8"/>
      <c r="S1633" s="29"/>
      <c r="T1633" s="8"/>
      <c r="U1633" s="8"/>
      <c r="V1633" s="8"/>
      <c r="W1633" s="29"/>
      <c r="X1633" s="8"/>
      <c r="Y1633" s="8"/>
      <c r="Z1633" s="8"/>
      <c r="AA1633" s="8"/>
      <c r="AB1633" s="8"/>
      <c r="AC1633" s="8"/>
      <c r="AD1633" s="8"/>
      <c r="AE1633" s="8"/>
      <c r="AF1633" s="9"/>
      <c r="AG1633" s="9"/>
      <c r="AH1633" s="9"/>
      <c r="AI1633" s="9"/>
      <c r="AJ1633" s="9"/>
      <c r="AK1633" s="9"/>
      <c r="AL1633" s="9"/>
      <c r="AM1633" s="9"/>
      <c r="AN1633" s="9"/>
      <c r="AO1633" s="9"/>
      <c r="AP1633" s="9"/>
      <c r="AQ1633" s="9"/>
      <c r="AR1633" s="9"/>
      <c r="AS1633" s="9"/>
      <c r="AT1633" s="9"/>
      <c r="AU1633" s="9"/>
      <c r="AV1633" s="9"/>
      <c r="AW1633" s="9"/>
      <c r="AX1633" s="9"/>
      <c r="AY1633" s="9"/>
      <c r="AZ1633" s="9"/>
      <c r="BA1633" s="9"/>
      <c r="BB1633" s="9"/>
      <c r="BC1633" s="9"/>
      <c r="BD1633" s="10"/>
      <c r="BE1633" s="10"/>
      <c r="BF1633" s="10"/>
    </row>
    <row r="1634" spans="1:68" s="29" customFormat="1" x14ac:dyDescent="0.25">
      <c r="A1634" s="6" t="s">
        <v>68</v>
      </c>
      <c r="B1634" s="4"/>
      <c r="C1634" s="4"/>
      <c r="D1634" s="40"/>
      <c r="E1634" s="4"/>
      <c r="F1634" s="4"/>
      <c r="G1634" s="4"/>
      <c r="H1634" s="4"/>
      <c r="I1634" s="4"/>
      <c r="J1634" s="40"/>
      <c r="K1634" s="4"/>
      <c r="L1634" s="4"/>
      <c r="M1634" s="4"/>
      <c r="N1634" s="4"/>
      <c r="O1634" s="4"/>
      <c r="P1634" s="40"/>
      <c r="Q1634" s="4"/>
      <c r="R1634" s="4"/>
      <c r="S1634" s="40"/>
      <c r="T1634" s="4"/>
      <c r="U1634" s="4"/>
      <c r="V1634" s="4"/>
      <c r="W1634" s="40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>
        <f t="shared" ref="AK1634:BG1634" si="256">SUM(AK1631:AK1633)</f>
        <v>1</v>
      </c>
      <c r="AL1634" s="4">
        <f t="shared" si="256"/>
        <v>1</v>
      </c>
      <c r="AM1634" s="4">
        <f t="shared" si="256"/>
        <v>1</v>
      </c>
      <c r="AN1634" s="4">
        <f t="shared" si="256"/>
        <v>0</v>
      </c>
      <c r="AO1634" s="4">
        <f t="shared" si="256"/>
        <v>0</v>
      </c>
      <c r="AP1634" s="4">
        <f t="shared" si="256"/>
        <v>0</v>
      </c>
      <c r="AQ1634" s="4">
        <f t="shared" si="256"/>
        <v>0</v>
      </c>
      <c r="AR1634" s="4">
        <f t="shared" si="256"/>
        <v>0</v>
      </c>
      <c r="AS1634" s="4">
        <f t="shared" si="256"/>
        <v>3</v>
      </c>
      <c r="AT1634" s="4">
        <f t="shared" si="256"/>
        <v>3</v>
      </c>
      <c r="AU1634" s="4">
        <f t="shared" si="256"/>
        <v>2</v>
      </c>
      <c r="AV1634" s="4">
        <f t="shared" si="256"/>
        <v>2</v>
      </c>
      <c r="AW1634" s="4">
        <f t="shared" si="256"/>
        <v>2</v>
      </c>
      <c r="AX1634" s="4">
        <f t="shared" si="256"/>
        <v>2</v>
      </c>
      <c r="AY1634" s="4">
        <f t="shared" si="256"/>
        <v>2</v>
      </c>
      <c r="AZ1634" s="4">
        <f t="shared" si="256"/>
        <v>2</v>
      </c>
      <c r="BA1634" s="4">
        <f t="shared" si="256"/>
        <v>2</v>
      </c>
      <c r="BB1634" s="4">
        <f t="shared" si="256"/>
        <v>2</v>
      </c>
      <c r="BC1634" s="4">
        <f t="shared" si="256"/>
        <v>2</v>
      </c>
      <c r="BD1634" s="4">
        <f t="shared" si="256"/>
        <v>3</v>
      </c>
      <c r="BE1634" s="4">
        <f t="shared" si="256"/>
        <v>3</v>
      </c>
      <c r="BF1634" s="4">
        <f t="shared" si="256"/>
        <v>3</v>
      </c>
      <c r="BG1634" s="4">
        <f t="shared" si="256"/>
        <v>3</v>
      </c>
      <c r="BH1634" s="4"/>
      <c r="BJ1634" s="78">
        <v>3</v>
      </c>
      <c r="BK1634" s="78">
        <v>3</v>
      </c>
      <c r="BL1634" s="78">
        <v>3</v>
      </c>
      <c r="BM1634" s="78">
        <v>3</v>
      </c>
      <c r="BN1634" s="78">
        <v>3</v>
      </c>
      <c r="BO1634" s="78">
        <v>3</v>
      </c>
      <c r="BP1634" s="78">
        <v>3</v>
      </c>
    </row>
    <row r="1635" spans="1:68" s="26" customFormat="1" x14ac:dyDescent="0.25">
      <c r="A1635" s="8" t="s">
        <v>257</v>
      </c>
      <c r="B1635" s="11"/>
      <c r="C1635" s="11"/>
      <c r="E1635" s="11"/>
      <c r="F1635" s="11"/>
      <c r="G1635" s="11"/>
      <c r="H1635" s="9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  <c r="AC1635" s="10"/>
      <c r="AD1635" s="10"/>
      <c r="AE1635" s="10"/>
      <c r="AF1635" s="9"/>
      <c r="AG1635" s="9"/>
      <c r="AH1635" s="9"/>
      <c r="AI1635" s="9"/>
      <c r="AJ1635" s="9"/>
      <c r="AK1635" s="9"/>
      <c r="AL1635" s="9"/>
      <c r="AM1635" s="9"/>
      <c r="AN1635" s="9"/>
      <c r="AO1635" s="9"/>
      <c r="AP1635" s="9"/>
      <c r="AQ1635" s="9"/>
      <c r="AR1635" s="9"/>
      <c r="AS1635" s="9"/>
      <c r="AT1635" s="9"/>
      <c r="AU1635" s="9"/>
      <c r="AV1635" s="9"/>
      <c r="AW1635" s="9"/>
      <c r="AX1635" s="9"/>
      <c r="AY1635" s="9"/>
      <c r="AZ1635" s="9"/>
      <c r="BA1635" s="9"/>
      <c r="BB1635" s="9"/>
      <c r="BC1635" s="9"/>
      <c r="BD1635" s="10"/>
      <c r="BE1635" s="10"/>
      <c r="BF1635" s="10"/>
    </row>
    <row r="1636" spans="1:68" s="26" customFormat="1" x14ac:dyDescent="0.25">
      <c r="A1636" s="1" t="s">
        <v>67</v>
      </c>
      <c r="B1636" s="9"/>
      <c r="C1636" s="9">
        <v>153</v>
      </c>
      <c r="D1636" s="10">
        <v>12</v>
      </c>
      <c r="E1636" s="9"/>
      <c r="F1636" s="10"/>
      <c r="G1636" s="10"/>
      <c r="H1636" s="8"/>
      <c r="I1636" s="8"/>
      <c r="J1636" s="29"/>
      <c r="K1636" s="8"/>
      <c r="L1636" s="8"/>
      <c r="M1636" s="8"/>
      <c r="N1636" s="8"/>
      <c r="O1636" s="8"/>
      <c r="P1636" s="29"/>
      <c r="Q1636" s="8"/>
      <c r="R1636" s="8"/>
      <c r="S1636" s="29"/>
      <c r="T1636" s="8"/>
      <c r="U1636" s="8"/>
      <c r="V1636" s="8"/>
      <c r="W1636" s="29"/>
      <c r="X1636" s="8"/>
      <c r="Y1636" s="8"/>
      <c r="Z1636" s="8"/>
      <c r="AA1636" s="8"/>
      <c r="AB1636" s="8"/>
      <c r="AC1636" s="8"/>
      <c r="AD1636" s="8"/>
      <c r="AE1636" s="8"/>
      <c r="AF1636" s="9"/>
      <c r="AG1636" s="9"/>
      <c r="AH1636" s="9"/>
      <c r="AI1636" s="9"/>
      <c r="AJ1636" s="9"/>
      <c r="AK1636" s="9"/>
      <c r="AL1636" s="9"/>
      <c r="AM1636" s="9"/>
      <c r="AN1636" s="9"/>
      <c r="AO1636" s="9"/>
      <c r="AP1636" s="9"/>
      <c r="AQ1636" s="9"/>
      <c r="AR1636" s="9"/>
      <c r="AS1636" s="9"/>
      <c r="AT1636" s="9"/>
      <c r="AU1636" s="9"/>
      <c r="AV1636" s="9"/>
      <c r="AW1636" s="9"/>
      <c r="AX1636" s="9"/>
      <c r="AY1636" s="9"/>
      <c r="AZ1636" s="9"/>
      <c r="BA1636" s="9"/>
      <c r="BB1636" s="9"/>
      <c r="BC1636" s="9"/>
      <c r="BD1636" s="10"/>
      <c r="BE1636" s="10"/>
      <c r="BF1636" s="10"/>
    </row>
    <row r="1637" spans="1:68" s="26" customFormat="1" x14ac:dyDescent="0.25">
      <c r="A1637" s="1" t="s">
        <v>64</v>
      </c>
      <c r="H1637" s="16"/>
      <c r="I1637" s="16"/>
      <c r="J1637" s="34"/>
      <c r="K1637" s="16"/>
      <c r="L1637" s="16"/>
      <c r="M1637" s="16"/>
      <c r="N1637" s="16"/>
      <c r="O1637" s="16"/>
      <c r="P1637" s="34"/>
      <c r="Q1637" s="16"/>
      <c r="R1637" s="16"/>
      <c r="S1637" s="34"/>
      <c r="T1637" s="16"/>
      <c r="U1637" s="16"/>
      <c r="V1637" s="16"/>
      <c r="W1637" s="34"/>
      <c r="X1637" s="16"/>
      <c r="Y1637" s="16"/>
      <c r="Z1637" s="16"/>
      <c r="AA1637" s="16"/>
      <c r="AB1637" s="16"/>
      <c r="AC1637" s="16"/>
      <c r="AD1637" s="16"/>
      <c r="AE1637" s="16"/>
      <c r="AF1637" s="18"/>
      <c r="AG1637" s="18"/>
      <c r="AH1637" s="18"/>
      <c r="AI1637" s="18"/>
      <c r="AJ1637" s="18"/>
      <c r="AK1637" s="18"/>
      <c r="AL1637" s="18"/>
      <c r="AM1637" s="18"/>
      <c r="AN1637" s="18"/>
      <c r="AO1637" s="18"/>
      <c r="AP1637" s="18"/>
      <c r="AQ1637" s="18"/>
      <c r="AR1637" s="18"/>
      <c r="AS1637" s="18"/>
      <c r="AT1637" s="18"/>
      <c r="AU1637" s="18"/>
      <c r="AV1637" s="18"/>
      <c r="AW1637" s="18"/>
      <c r="AX1637" s="18"/>
      <c r="AY1637" s="18"/>
      <c r="AZ1637" s="18"/>
      <c r="BA1637" s="18"/>
      <c r="BB1637" s="18"/>
      <c r="BC1637" s="18"/>
      <c r="BD1637" s="10"/>
      <c r="BE1637" s="10"/>
      <c r="BF1637" s="10"/>
    </row>
    <row r="1638" spans="1:68" s="26" customFormat="1" x14ac:dyDescent="0.25">
      <c r="A1638" s="1" t="s">
        <v>60</v>
      </c>
      <c r="B1638" s="18">
        <v>18</v>
      </c>
      <c r="C1638" s="18">
        <v>5</v>
      </c>
      <c r="D1638" s="17">
        <f>+(C1638+E1638)/2</f>
        <v>2.5</v>
      </c>
      <c r="E1638" s="18"/>
      <c r="F1638" s="18"/>
      <c r="G1638" s="18"/>
      <c r="H1638" s="16"/>
      <c r="I1638" s="16"/>
      <c r="J1638" s="34"/>
      <c r="K1638" s="16"/>
      <c r="L1638" s="16"/>
      <c r="M1638" s="16"/>
      <c r="N1638" s="16"/>
      <c r="O1638" s="16"/>
      <c r="P1638" s="34"/>
      <c r="Q1638" s="16"/>
      <c r="R1638" s="16"/>
      <c r="S1638" s="34"/>
      <c r="T1638" s="16"/>
      <c r="U1638" s="16"/>
      <c r="V1638" s="16"/>
      <c r="W1638" s="34"/>
      <c r="X1638" s="16"/>
      <c r="Y1638" s="16"/>
      <c r="Z1638" s="16"/>
      <c r="AA1638" s="16"/>
      <c r="AB1638" s="16"/>
      <c r="AC1638" s="16"/>
      <c r="AD1638" s="16"/>
      <c r="AE1638" s="16"/>
      <c r="AF1638" s="18"/>
      <c r="AG1638" s="18"/>
      <c r="AH1638" s="18"/>
      <c r="AI1638" s="18"/>
      <c r="AJ1638" s="18"/>
      <c r="AK1638" s="18"/>
      <c r="AL1638" s="18"/>
      <c r="AM1638" s="18"/>
      <c r="AN1638" s="18"/>
      <c r="AO1638" s="18"/>
      <c r="AP1638" s="18"/>
      <c r="AQ1638" s="18"/>
      <c r="AR1638" s="18"/>
      <c r="AS1638" s="18"/>
      <c r="AT1638" s="18"/>
      <c r="AU1638" s="18"/>
      <c r="AV1638" s="18"/>
      <c r="AW1638" s="18"/>
      <c r="AX1638" s="18"/>
      <c r="AY1638" s="18"/>
      <c r="AZ1638" s="18"/>
      <c r="BA1638" s="18"/>
      <c r="BB1638" s="18"/>
      <c r="BC1638" s="18"/>
      <c r="BD1638" s="10"/>
      <c r="BE1638" s="10"/>
      <c r="BF1638" s="10"/>
    </row>
    <row r="1639" spans="1:68" s="29" customFormat="1" x14ac:dyDescent="0.25">
      <c r="A1639" s="6" t="s">
        <v>68</v>
      </c>
      <c r="B1639" s="4">
        <f>SUM(B1636:B1638)</f>
        <v>18</v>
      </c>
      <c r="C1639" s="4">
        <f>SUM(C1636:C1638)</f>
        <v>158</v>
      </c>
      <c r="D1639" s="40">
        <f>SUM(D1636:D1638)</f>
        <v>14.5</v>
      </c>
      <c r="E1639" s="4"/>
      <c r="F1639" s="4"/>
      <c r="G1639" s="4"/>
      <c r="H1639" s="4"/>
      <c r="I1639" s="4"/>
      <c r="J1639" s="40"/>
      <c r="K1639" s="4"/>
      <c r="L1639" s="4"/>
      <c r="M1639" s="4"/>
      <c r="N1639" s="4"/>
      <c r="O1639" s="4"/>
      <c r="P1639" s="40"/>
      <c r="Q1639" s="4"/>
      <c r="R1639" s="4"/>
      <c r="S1639" s="40"/>
      <c r="T1639" s="4"/>
      <c r="U1639" s="4"/>
      <c r="V1639" s="4"/>
      <c r="W1639" s="40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  <c r="AL1639" s="4"/>
      <c r="AM1639" s="4"/>
      <c r="AN1639" s="4"/>
      <c r="AO1639" s="4"/>
      <c r="AP1639" s="4"/>
      <c r="AQ1639" s="4"/>
      <c r="AR1639" s="4"/>
      <c r="AS1639" s="4"/>
      <c r="AT1639" s="4"/>
      <c r="AU1639" s="4"/>
      <c r="AV1639" s="4"/>
      <c r="AW1639" s="4"/>
      <c r="AX1639" s="4"/>
      <c r="AY1639" s="4"/>
      <c r="AZ1639" s="4"/>
      <c r="BA1639" s="4"/>
      <c r="BB1639" s="4"/>
      <c r="BC1639" s="4"/>
      <c r="BD1639" s="68"/>
      <c r="BE1639" s="68"/>
      <c r="BF1639" s="68"/>
    </row>
    <row r="1640" spans="1:68" s="26" customFormat="1" x14ac:dyDescent="0.25">
      <c r="A1640" s="8" t="s">
        <v>260</v>
      </c>
      <c r="B1640" s="18"/>
      <c r="C1640" s="18"/>
      <c r="D1640" s="17"/>
      <c r="E1640" s="18"/>
      <c r="F1640" s="18"/>
      <c r="G1640" s="18"/>
      <c r="H1640" s="16"/>
      <c r="I1640" s="16"/>
      <c r="J1640" s="34"/>
      <c r="K1640" s="16"/>
      <c r="L1640" s="16"/>
      <c r="M1640" s="16"/>
      <c r="N1640" s="16"/>
      <c r="O1640" s="16"/>
      <c r="P1640" s="34"/>
      <c r="Q1640" s="16"/>
      <c r="R1640" s="16"/>
      <c r="S1640" s="34"/>
      <c r="T1640" s="16"/>
      <c r="U1640" s="16"/>
      <c r="V1640" s="16"/>
      <c r="W1640" s="34"/>
      <c r="X1640" s="16"/>
      <c r="Y1640" s="16"/>
      <c r="Z1640" s="16"/>
      <c r="AA1640" s="16"/>
      <c r="AB1640" s="16"/>
      <c r="AC1640" s="16"/>
      <c r="AD1640" s="16"/>
      <c r="AE1640" s="16"/>
      <c r="AF1640" s="18"/>
      <c r="AG1640" s="18"/>
      <c r="AH1640" s="18"/>
      <c r="AI1640" s="18"/>
      <c r="AJ1640" s="18"/>
      <c r="AK1640" s="18"/>
      <c r="AL1640" s="18"/>
      <c r="AM1640" s="18"/>
      <c r="AN1640" s="18"/>
      <c r="AO1640" s="18"/>
      <c r="AP1640" s="18"/>
      <c r="AQ1640" s="18"/>
      <c r="AR1640" s="18"/>
      <c r="AS1640" s="18"/>
      <c r="AT1640" s="18"/>
      <c r="AU1640" s="18"/>
      <c r="AV1640" s="18"/>
      <c r="AW1640" s="18"/>
      <c r="AX1640" s="18"/>
      <c r="AY1640" s="18"/>
      <c r="AZ1640" s="18"/>
      <c r="BA1640" s="18"/>
      <c r="BB1640" s="18"/>
      <c r="BC1640" s="18"/>
      <c r="BD1640" s="10"/>
      <c r="BE1640" s="10"/>
      <c r="BF1640" s="10"/>
    </row>
    <row r="1641" spans="1:68" s="26" customFormat="1" x14ac:dyDescent="0.25">
      <c r="A1641" s="1" t="s">
        <v>67</v>
      </c>
      <c r="B1641" s="9">
        <v>129</v>
      </c>
      <c r="C1641" s="9">
        <v>123</v>
      </c>
      <c r="D1641" s="10">
        <v>151</v>
      </c>
      <c r="E1641" s="9">
        <v>57</v>
      </c>
      <c r="F1641" s="10"/>
      <c r="G1641" s="10"/>
      <c r="H1641" s="9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  <c r="AC1641" s="10"/>
      <c r="AD1641" s="10"/>
      <c r="AE1641" s="10"/>
      <c r="AF1641" s="9"/>
      <c r="AG1641" s="9"/>
      <c r="AH1641" s="9"/>
      <c r="AI1641" s="9"/>
      <c r="AJ1641" s="9"/>
      <c r="AK1641" s="9"/>
      <c r="AL1641" s="9"/>
      <c r="AM1641" s="9"/>
      <c r="AN1641" s="9"/>
      <c r="AO1641" s="9"/>
      <c r="AP1641" s="9"/>
      <c r="AQ1641" s="9"/>
      <c r="AR1641" s="9"/>
      <c r="AS1641" s="9"/>
      <c r="AT1641" s="9"/>
      <c r="AU1641" s="9"/>
      <c r="AV1641" s="9"/>
      <c r="AW1641" s="9"/>
      <c r="AX1641" s="9"/>
      <c r="AY1641" s="9"/>
      <c r="AZ1641" s="9"/>
      <c r="BA1641" s="9"/>
      <c r="BB1641" s="9"/>
      <c r="BC1641" s="9"/>
      <c r="BD1641" s="10"/>
      <c r="BE1641" s="10"/>
      <c r="BF1641" s="10"/>
    </row>
    <row r="1642" spans="1:68" s="26" customFormat="1" x14ac:dyDescent="0.25">
      <c r="A1642" s="1" t="s">
        <v>64</v>
      </c>
      <c r="B1642" s="14"/>
      <c r="C1642" s="14"/>
      <c r="D1642" s="27"/>
      <c r="E1642" s="27">
        <v>32</v>
      </c>
      <c r="F1642" s="27">
        <v>23</v>
      </c>
      <c r="G1642" s="27"/>
      <c r="H1642" s="12"/>
      <c r="I1642" s="12"/>
      <c r="J1642" s="33"/>
      <c r="K1642" s="12"/>
      <c r="L1642" s="12"/>
      <c r="M1642" s="12"/>
      <c r="N1642" s="12"/>
      <c r="O1642" s="12"/>
      <c r="P1642" s="33"/>
      <c r="Q1642" s="12"/>
      <c r="R1642" s="12"/>
      <c r="S1642" s="33"/>
      <c r="T1642" s="12"/>
      <c r="U1642" s="12"/>
      <c r="V1642" s="12"/>
      <c r="W1642" s="33"/>
      <c r="X1642" s="12"/>
      <c r="Y1642" s="12"/>
      <c r="Z1642" s="12"/>
      <c r="AA1642" s="12"/>
      <c r="AB1642" s="12"/>
      <c r="AC1642" s="12"/>
      <c r="AD1642" s="12"/>
      <c r="AE1642" s="12"/>
      <c r="AF1642" s="14"/>
      <c r="AG1642" s="14"/>
      <c r="AH1642" s="14"/>
      <c r="AI1642" s="14"/>
      <c r="AJ1642" s="14"/>
      <c r="AK1642" s="14"/>
      <c r="AL1642" s="14"/>
      <c r="AM1642" s="14"/>
      <c r="AN1642" s="14"/>
      <c r="AO1642" s="14"/>
      <c r="AP1642" s="14"/>
      <c r="AQ1642" s="14"/>
      <c r="AR1642" s="14"/>
      <c r="AS1642" s="14"/>
      <c r="AT1642" s="14"/>
      <c r="AU1642" s="14"/>
      <c r="AV1642" s="14"/>
      <c r="AW1642" s="14"/>
      <c r="AX1642" s="14"/>
      <c r="AY1642" s="14"/>
      <c r="AZ1642" s="14"/>
      <c r="BA1642" s="14"/>
      <c r="BB1642" s="14"/>
      <c r="BC1642" s="14"/>
      <c r="BD1642" s="10"/>
      <c r="BE1642" s="10"/>
      <c r="BF1642" s="10"/>
    </row>
    <row r="1643" spans="1:68" s="26" customFormat="1" x14ac:dyDescent="0.25">
      <c r="A1643" s="1" t="s">
        <v>60</v>
      </c>
      <c r="B1643" s="18">
        <v>22</v>
      </c>
      <c r="C1643" s="18">
        <v>2</v>
      </c>
      <c r="D1643" s="17">
        <f>+(C1643+E1643)/2</f>
        <v>1</v>
      </c>
      <c r="E1643" s="18">
        <v>0</v>
      </c>
      <c r="F1643" s="17">
        <v>42</v>
      </c>
      <c r="G1643" s="17">
        <v>8</v>
      </c>
      <c r="H1643" s="18">
        <v>6</v>
      </c>
      <c r="I1643" s="16"/>
      <c r="J1643" s="34"/>
      <c r="K1643" s="16"/>
      <c r="L1643" s="16"/>
      <c r="M1643" s="16"/>
      <c r="N1643" s="16"/>
      <c r="O1643" s="16"/>
      <c r="P1643" s="34"/>
      <c r="Q1643" s="16"/>
      <c r="R1643" s="16"/>
      <c r="S1643" s="34"/>
      <c r="T1643" s="16"/>
      <c r="U1643" s="16"/>
      <c r="V1643" s="16"/>
      <c r="W1643" s="34"/>
      <c r="X1643" s="16"/>
      <c r="Y1643" s="16"/>
      <c r="Z1643" s="16"/>
      <c r="AA1643" s="16"/>
      <c r="AB1643" s="16"/>
      <c r="AC1643" s="16"/>
      <c r="AD1643" s="16"/>
      <c r="AE1643" s="16"/>
      <c r="AF1643" s="18"/>
      <c r="AG1643" s="18"/>
      <c r="AH1643" s="18"/>
      <c r="AI1643" s="18"/>
      <c r="AJ1643" s="18"/>
      <c r="AK1643" s="18"/>
      <c r="AL1643" s="18"/>
      <c r="AM1643" s="18"/>
      <c r="AN1643" s="18"/>
      <c r="AO1643" s="18"/>
      <c r="AP1643" s="18"/>
      <c r="AQ1643" s="18"/>
      <c r="AR1643" s="18"/>
      <c r="AS1643" s="18"/>
      <c r="AT1643" s="18"/>
      <c r="AU1643" s="18"/>
      <c r="AV1643" s="18"/>
      <c r="AW1643" s="18"/>
      <c r="AX1643" s="18"/>
      <c r="AY1643" s="18"/>
      <c r="AZ1643" s="18"/>
      <c r="BA1643" s="18"/>
      <c r="BB1643" s="18"/>
      <c r="BC1643" s="18"/>
      <c r="BD1643" s="10"/>
      <c r="BE1643" s="10"/>
      <c r="BF1643" s="10"/>
    </row>
    <row r="1644" spans="1:68" s="29" customFormat="1" x14ac:dyDescent="0.25">
      <c r="A1644" s="6" t="s">
        <v>68</v>
      </c>
      <c r="B1644" s="4">
        <f t="shared" ref="B1644:H1644" si="257">SUM(B1641:B1643)</f>
        <v>151</v>
      </c>
      <c r="C1644" s="4">
        <f t="shared" si="257"/>
        <v>125</v>
      </c>
      <c r="D1644" s="40">
        <f t="shared" si="257"/>
        <v>152</v>
      </c>
      <c r="E1644" s="4">
        <f t="shared" si="257"/>
        <v>89</v>
      </c>
      <c r="F1644" s="4">
        <f t="shared" si="257"/>
        <v>65</v>
      </c>
      <c r="G1644" s="4">
        <f t="shared" si="257"/>
        <v>8</v>
      </c>
      <c r="H1644" s="4">
        <f t="shared" si="257"/>
        <v>6</v>
      </c>
      <c r="I1644" s="4"/>
      <c r="J1644" s="40"/>
      <c r="K1644" s="4"/>
      <c r="L1644" s="4"/>
      <c r="M1644" s="4"/>
      <c r="N1644" s="4"/>
      <c r="O1644" s="4"/>
      <c r="P1644" s="40"/>
      <c r="Q1644" s="4"/>
      <c r="R1644" s="4"/>
      <c r="S1644" s="40"/>
      <c r="T1644" s="4"/>
      <c r="U1644" s="4"/>
      <c r="V1644" s="4"/>
      <c r="W1644" s="40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  <c r="AL1644" s="4"/>
      <c r="AM1644" s="4"/>
      <c r="AN1644" s="4"/>
      <c r="AO1644" s="4"/>
      <c r="AP1644" s="4"/>
      <c r="AQ1644" s="4"/>
      <c r="AR1644" s="4"/>
      <c r="AS1644" s="4"/>
      <c r="AT1644" s="4"/>
      <c r="AU1644" s="4"/>
      <c r="AV1644" s="4"/>
      <c r="AW1644" s="4"/>
      <c r="AX1644" s="4"/>
      <c r="AY1644" s="4"/>
      <c r="AZ1644" s="4"/>
      <c r="BA1644" s="4"/>
      <c r="BB1644" s="4"/>
      <c r="BC1644" s="4"/>
      <c r="BD1644" s="68"/>
      <c r="BE1644" s="68"/>
      <c r="BF1644" s="68"/>
    </row>
    <row r="1645" spans="1:68" s="26" customFormat="1" x14ac:dyDescent="0.25">
      <c r="A1645" s="8" t="s">
        <v>263</v>
      </c>
      <c r="B1645" s="18"/>
      <c r="C1645" s="18"/>
      <c r="D1645" s="17"/>
      <c r="E1645" s="18"/>
      <c r="F1645" s="17"/>
      <c r="G1645" s="17"/>
      <c r="H1645" s="18"/>
      <c r="I1645" s="16"/>
      <c r="J1645" s="34"/>
      <c r="K1645" s="16"/>
      <c r="L1645" s="16"/>
      <c r="M1645" s="16"/>
      <c r="N1645" s="16"/>
      <c r="O1645" s="16"/>
      <c r="P1645" s="34"/>
      <c r="Q1645" s="16"/>
      <c r="R1645" s="16"/>
      <c r="S1645" s="34"/>
      <c r="T1645" s="16"/>
      <c r="U1645" s="16"/>
      <c r="V1645" s="16"/>
      <c r="W1645" s="34"/>
      <c r="X1645" s="16"/>
      <c r="Y1645" s="16"/>
      <c r="Z1645" s="16"/>
      <c r="AA1645" s="16"/>
      <c r="AB1645" s="16"/>
      <c r="AC1645" s="16"/>
      <c r="AD1645" s="16"/>
      <c r="AE1645" s="16"/>
      <c r="AF1645" s="18"/>
      <c r="AG1645" s="18"/>
      <c r="AH1645" s="18"/>
      <c r="AI1645" s="18"/>
      <c r="AJ1645" s="18"/>
      <c r="AK1645" s="18"/>
      <c r="AL1645" s="18"/>
      <c r="AM1645" s="18"/>
      <c r="AN1645" s="18"/>
      <c r="AO1645" s="18"/>
      <c r="AP1645" s="18"/>
      <c r="AQ1645" s="18"/>
      <c r="AR1645" s="18"/>
      <c r="AS1645" s="18"/>
      <c r="AT1645" s="18"/>
      <c r="AU1645" s="18"/>
      <c r="AV1645" s="18"/>
      <c r="AW1645" s="18"/>
      <c r="AX1645" s="18"/>
      <c r="AY1645" s="18"/>
      <c r="AZ1645" s="18"/>
      <c r="BA1645" s="18"/>
      <c r="BB1645" s="18"/>
      <c r="BC1645" s="18"/>
      <c r="BD1645" s="10"/>
      <c r="BE1645" s="10"/>
      <c r="BF1645" s="10"/>
    </row>
    <row r="1646" spans="1:68" s="26" customFormat="1" x14ac:dyDescent="0.25">
      <c r="A1646" s="1" t="s">
        <v>67</v>
      </c>
      <c r="B1646" s="9">
        <v>69</v>
      </c>
      <c r="C1646" s="9">
        <v>64</v>
      </c>
      <c r="D1646" s="10">
        <v>32</v>
      </c>
      <c r="E1646" s="9">
        <v>9</v>
      </c>
      <c r="F1646" s="10">
        <v>0</v>
      </c>
      <c r="G1646" s="10">
        <v>0</v>
      </c>
      <c r="H1646" s="9">
        <v>0</v>
      </c>
      <c r="I1646" s="10">
        <v>38</v>
      </c>
      <c r="J1646" s="10">
        <v>11</v>
      </c>
      <c r="K1646" s="10">
        <v>3</v>
      </c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  <c r="AC1646" s="10"/>
      <c r="AD1646" s="10"/>
      <c r="AE1646" s="10"/>
      <c r="AF1646" s="9"/>
      <c r="AG1646" s="9"/>
      <c r="AH1646" s="9"/>
      <c r="AI1646" s="9"/>
      <c r="AJ1646" s="9"/>
      <c r="AK1646" s="9"/>
      <c r="AL1646" s="9"/>
      <c r="AM1646" s="9"/>
      <c r="AN1646" s="9"/>
      <c r="AO1646" s="9"/>
      <c r="AP1646" s="9"/>
      <c r="AQ1646" s="9"/>
      <c r="AR1646" s="9"/>
      <c r="AS1646" s="9"/>
      <c r="AT1646" s="9"/>
      <c r="AU1646" s="9"/>
      <c r="AV1646" s="9"/>
      <c r="AW1646" s="9"/>
      <c r="AX1646" s="9"/>
      <c r="AY1646" s="9"/>
      <c r="AZ1646" s="9"/>
      <c r="BA1646" s="9"/>
      <c r="BB1646" s="9"/>
      <c r="BC1646" s="9"/>
      <c r="BD1646" s="10"/>
      <c r="BE1646" s="10"/>
      <c r="BF1646" s="10"/>
    </row>
    <row r="1647" spans="1:68" s="26" customFormat="1" x14ac:dyDescent="0.25">
      <c r="A1647" s="1" t="s">
        <v>64</v>
      </c>
      <c r="B1647" s="14"/>
      <c r="C1647" s="14"/>
      <c r="D1647" s="27"/>
      <c r="E1647" s="27">
        <v>3</v>
      </c>
      <c r="F1647" s="27">
        <v>6</v>
      </c>
      <c r="G1647" s="27">
        <v>0</v>
      </c>
      <c r="H1647" s="12"/>
      <c r="I1647" s="12"/>
      <c r="J1647" s="33"/>
      <c r="K1647" s="12"/>
      <c r="L1647" s="12"/>
      <c r="M1647" s="12"/>
      <c r="N1647" s="12"/>
      <c r="O1647" s="12"/>
      <c r="P1647" s="33"/>
      <c r="Q1647" s="12"/>
      <c r="R1647" s="12"/>
      <c r="S1647" s="33"/>
      <c r="T1647" s="12"/>
      <c r="U1647" s="12"/>
      <c r="V1647" s="12"/>
      <c r="W1647" s="33"/>
      <c r="X1647" s="12"/>
      <c r="Y1647" s="12"/>
      <c r="Z1647" s="12"/>
      <c r="AA1647" s="12"/>
      <c r="AB1647" s="12"/>
      <c r="AC1647" s="12"/>
      <c r="AD1647" s="12"/>
      <c r="AE1647" s="12"/>
      <c r="AF1647" s="14"/>
      <c r="AG1647" s="14"/>
      <c r="AH1647" s="14"/>
      <c r="AI1647" s="14"/>
      <c r="AJ1647" s="14"/>
      <c r="AK1647" s="14"/>
      <c r="AL1647" s="14"/>
      <c r="AM1647" s="14"/>
      <c r="AN1647" s="14"/>
      <c r="AO1647" s="14"/>
      <c r="AP1647" s="14"/>
      <c r="AQ1647" s="14"/>
      <c r="AR1647" s="14"/>
      <c r="AS1647" s="14"/>
      <c r="AT1647" s="14"/>
      <c r="AU1647" s="14"/>
      <c r="AV1647" s="14"/>
      <c r="AW1647" s="14"/>
      <c r="AX1647" s="14"/>
      <c r="AY1647" s="14"/>
      <c r="AZ1647" s="14"/>
      <c r="BA1647" s="14"/>
      <c r="BB1647" s="14"/>
      <c r="BC1647" s="14"/>
      <c r="BD1647" s="10"/>
      <c r="BE1647" s="10"/>
      <c r="BF1647" s="10"/>
    </row>
    <row r="1648" spans="1:68" s="26" customFormat="1" x14ac:dyDescent="0.25">
      <c r="A1648" s="1" t="s">
        <v>60</v>
      </c>
      <c r="B1648" s="18"/>
      <c r="C1648" s="18"/>
      <c r="D1648" s="17">
        <f>+(C1648+E1648)/2</f>
        <v>4</v>
      </c>
      <c r="E1648" s="17">
        <v>8</v>
      </c>
      <c r="F1648" s="17">
        <v>1</v>
      </c>
      <c r="G1648" s="17">
        <v>0</v>
      </c>
      <c r="H1648" s="16"/>
      <c r="I1648" s="16"/>
      <c r="J1648" s="34"/>
      <c r="K1648" s="16"/>
      <c r="L1648" s="16"/>
      <c r="M1648" s="16"/>
      <c r="N1648" s="16"/>
      <c r="O1648" s="16"/>
      <c r="P1648" s="34"/>
      <c r="Q1648" s="16"/>
      <c r="R1648" s="16"/>
      <c r="S1648" s="34"/>
      <c r="T1648" s="16"/>
      <c r="U1648" s="16"/>
      <c r="V1648" s="16"/>
      <c r="W1648" s="34"/>
      <c r="X1648" s="16"/>
      <c r="Y1648" s="16"/>
      <c r="Z1648" s="16"/>
      <c r="AA1648" s="16"/>
      <c r="AB1648" s="16"/>
      <c r="AC1648" s="16"/>
      <c r="AD1648" s="16"/>
      <c r="AE1648" s="16"/>
      <c r="AF1648" s="18"/>
      <c r="AG1648" s="18"/>
      <c r="AH1648" s="18"/>
      <c r="AI1648" s="18"/>
      <c r="AJ1648" s="18"/>
      <c r="AK1648" s="18"/>
      <c r="AL1648" s="18"/>
      <c r="AM1648" s="18"/>
      <c r="AN1648" s="18"/>
      <c r="AO1648" s="18"/>
      <c r="AP1648" s="18"/>
      <c r="AQ1648" s="18"/>
      <c r="AR1648" s="18"/>
      <c r="AS1648" s="18"/>
      <c r="AT1648" s="18"/>
      <c r="AU1648" s="18"/>
      <c r="AV1648" s="18"/>
      <c r="AW1648" s="18"/>
      <c r="AX1648" s="18"/>
      <c r="AY1648" s="18"/>
      <c r="AZ1648" s="18"/>
      <c r="BA1648" s="18"/>
      <c r="BB1648" s="18"/>
      <c r="BC1648" s="18"/>
      <c r="BD1648" s="10"/>
      <c r="BE1648" s="10"/>
      <c r="BF1648" s="10"/>
    </row>
    <row r="1649" spans="1:58" s="29" customFormat="1" x14ac:dyDescent="0.25">
      <c r="A1649" s="6" t="s">
        <v>68</v>
      </c>
      <c r="B1649" s="4">
        <f t="shared" ref="B1649:K1649" si="258">SUM(B1646:B1648)</f>
        <v>69</v>
      </c>
      <c r="C1649" s="4">
        <f t="shared" si="258"/>
        <v>64</v>
      </c>
      <c r="D1649" s="40">
        <f t="shared" si="258"/>
        <v>36</v>
      </c>
      <c r="E1649" s="4">
        <f t="shared" si="258"/>
        <v>20</v>
      </c>
      <c r="F1649" s="4">
        <f t="shared" si="258"/>
        <v>7</v>
      </c>
      <c r="G1649" s="4">
        <f t="shared" si="258"/>
        <v>0</v>
      </c>
      <c r="H1649" s="4">
        <f t="shared" si="258"/>
        <v>0</v>
      </c>
      <c r="I1649" s="4">
        <f t="shared" si="258"/>
        <v>38</v>
      </c>
      <c r="J1649" s="40">
        <f t="shared" si="258"/>
        <v>11</v>
      </c>
      <c r="K1649" s="4">
        <f t="shared" si="258"/>
        <v>3</v>
      </c>
      <c r="L1649" s="4"/>
      <c r="M1649" s="4"/>
      <c r="N1649" s="4"/>
      <c r="O1649" s="4"/>
      <c r="P1649" s="40"/>
      <c r="Q1649" s="4"/>
      <c r="R1649" s="4"/>
      <c r="S1649" s="40"/>
      <c r="T1649" s="4"/>
      <c r="U1649" s="4"/>
      <c r="V1649" s="4"/>
      <c r="W1649" s="40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  <c r="AL1649" s="4"/>
      <c r="AM1649" s="4"/>
      <c r="AN1649" s="4"/>
      <c r="AO1649" s="4"/>
      <c r="AP1649" s="4"/>
      <c r="AQ1649" s="4"/>
      <c r="AR1649" s="4"/>
      <c r="AS1649" s="4"/>
      <c r="AT1649" s="4"/>
      <c r="AU1649" s="4"/>
      <c r="AV1649" s="4"/>
      <c r="AW1649" s="4"/>
      <c r="AX1649" s="4"/>
      <c r="AY1649" s="4"/>
      <c r="AZ1649" s="4"/>
      <c r="BA1649" s="4"/>
      <c r="BB1649" s="4"/>
      <c r="BC1649" s="4"/>
      <c r="BD1649" s="68"/>
      <c r="BE1649" s="68"/>
      <c r="BF1649" s="68"/>
    </row>
    <row r="1650" spans="1:58" s="26" customFormat="1" x14ac:dyDescent="0.25">
      <c r="A1650" s="8" t="s">
        <v>270</v>
      </c>
      <c r="B1650" s="18"/>
      <c r="C1650" s="18"/>
      <c r="D1650" s="17"/>
      <c r="E1650" s="17"/>
      <c r="F1650" s="17"/>
      <c r="G1650" s="17"/>
      <c r="H1650" s="16"/>
      <c r="I1650" s="16"/>
      <c r="J1650" s="34"/>
      <c r="K1650" s="16"/>
      <c r="L1650" s="16"/>
      <c r="M1650" s="16"/>
      <c r="N1650" s="16"/>
      <c r="O1650" s="16"/>
      <c r="P1650" s="34"/>
      <c r="Q1650" s="16"/>
      <c r="R1650" s="16"/>
      <c r="S1650" s="34"/>
      <c r="T1650" s="16"/>
      <c r="U1650" s="16"/>
      <c r="V1650" s="16"/>
      <c r="W1650" s="34"/>
      <c r="X1650" s="16"/>
      <c r="Y1650" s="16"/>
      <c r="Z1650" s="16"/>
      <c r="AA1650" s="16"/>
      <c r="AB1650" s="16"/>
      <c r="AC1650" s="16"/>
      <c r="AD1650" s="16"/>
      <c r="AE1650" s="16"/>
      <c r="AF1650" s="18"/>
      <c r="AG1650" s="18"/>
      <c r="AH1650" s="18"/>
      <c r="AI1650" s="18"/>
      <c r="AJ1650" s="18"/>
      <c r="AK1650" s="18"/>
      <c r="AL1650" s="18"/>
      <c r="AM1650" s="18"/>
      <c r="AN1650" s="18"/>
      <c r="AO1650" s="18"/>
      <c r="AP1650" s="18"/>
      <c r="AQ1650" s="18"/>
      <c r="AR1650" s="18"/>
      <c r="AS1650" s="18"/>
      <c r="AT1650" s="18"/>
      <c r="AU1650" s="18"/>
      <c r="AV1650" s="18"/>
      <c r="AW1650" s="18"/>
      <c r="AX1650" s="18"/>
      <c r="AY1650" s="18"/>
      <c r="AZ1650" s="18"/>
      <c r="BA1650" s="18"/>
      <c r="BB1650" s="18"/>
      <c r="BC1650" s="18"/>
      <c r="BD1650" s="10"/>
      <c r="BE1650" s="10"/>
      <c r="BF1650" s="10"/>
    </row>
    <row r="1651" spans="1:58" s="26" customFormat="1" x14ac:dyDescent="0.25">
      <c r="A1651" s="1" t="s">
        <v>67</v>
      </c>
      <c r="B1651" s="11"/>
      <c r="C1651" s="11"/>
      <c r="E1651" s="11"/>
      <c r="F1651" s="11"/>
      <c r="G1651" s="11"/>
      <c r="H1651" s="9"/>
      <c r="I1651" s="10"/>
      <c r="J1651" s="10">
        <v>8</v>
      </c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  <c r="AC1651" s="10"/>
      <c r="AD1651" s="10"/>
      <c r="AE1651" s="10"/>
      <c r="AF1651" s="9"/>
      <c r="AG1651" s="9"/>
      <c r="AH1651" s="9"/>
      <c r="AI1651" s="9"/>
      <c r="AJ1651" s="9"/>
      <c r="AK1651" s="9"/>
      <c r="AL1651" s="9"/>
      <c r="AM1651" s="9"/>
      <c r="AN1651" s="9"/>
      <c r="AO1651" s="9"/>
      <c r="AP1651" s="9"/>
      <c r="AQ1651" s="9"/>
      <c r="AR1651" s="9"/>
      <c r="AS1651" s="9"/>
      <c r="AT1651" s="9"/>
      <c r="AU1651" s="9"/>
      <c r="AV1651" s="9"/>
      <c r="AW1651" s="9"/>
      <c r="AX1651" s="9"/>
      <c r="AY1651" s="9"/>
      <c r="AZ1651" s="9"/>
      <c r="BA1651" s="9"/>
      <c r="BB1651" s="9"/>
      <c r="BC1651" s="9"/>
      <c r="BD1651" s="10"/>
      <c r="BE1651" s="10"/>
      <c r="BF1651" s="10"/>
    </row>
    <row r="1652" spans="1:58" s="26" customFormat="1" x14ac:dyDescent="0.25">
      <c r="A1652" s="1" t="s">
        <v>64</v>
      </c>
      <c r="B1652" s="11"/>
      <c r="C1652" s="11"/>
      <c r="E1652" s="11"/>
      <c r="F1652" s="11"/>
      <c r="G1652" s="11"/>
      <c r="H1652" s="9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  <c r="AC1652" s="10"/>
      <c r="AD1652" s="10"/>
      <c r="AE1652" s="10"/>
      <c r="AF1652" s="9"/>
      <c r="AG1652" s="9"/>
      <c r="AH1652" s="9"/>
      <c r="AI1652" s="9"/>
      <c r="AJ1652" s="9"/>
      <c r="AK1652" s="9"/>
      <c r="AL1652" s="9"/>
      <c r="AM1652" s="9"/>
      <c r="AN1652" s="9"/>
      <c r="AO1652" s="9"/>
      <c r="AP1652" s="9"/>
      <c r="AQ1652" s="9"/>
      <c r="AR1652" s="9"/>
      <c r="AS1652" s="9"/>
      <c r="AT1652" s="9"/>
      <c r="AU1652" s="9"/>
      <c r="AV1652" s="9"/>
      <c r="AW1652" s="9"/>
      <c r="AX1652" s="9"/>
      <c r="AY1652" s="9"/>
      <c r="AZ1652" s="9"/>
      <c r="BA1652" s="9"/>
      <c r="BB1652" s="9"/>
      <c r="BC1652" s="9"/>
      <c r="BD1652" s="10"/>
      <c r="BE1652" s="10"/>
      <c r="BF1652" s="10"/>
    </row>
    <row r="1653" spans="1:58" s="26" customFormat="1" x14ac:dyDescent="0.25">
      <c r="A1653" s="1" t="s">
        <v>60</v>
      </c>
      <c r="B1653" s="11"/>
      <c r="C1653" s="11"/>
      <c r="E1653" s="11"/>
      <c r="F1653" s="11"/>
      <c r="G1653" s="11"/>
      <c r="H1653" s="9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  <c r="AC1653" s="10"/>
      <c r="AD1653" s="10"/>
      <c r="AE1653" s="10"/>
      <c r="AF1653" s="9"/>
      <c r="AG1653" s="9"/>
      <c r="AH1653" s="9"/>
      <c r="AI1653" s="9"/>
      <c r="AJ1653" s="9"/>
      <c r="AK1653" s="9"/>
      <c r="AL1653" s="9"/>
      <c r="AM1653" s="9"/>
      <c r="AN1653" s="9"/>
      <c r="AO1653" s="9"/>
      <c r="AP1653" s="9"/>
      <c r="AQ1653" s="9"/>
      <c r="AR1653" s="9"/>
      <c r="AS1653" s="9"/>
      <c r="AT1653" s="9"/>
      <c r="AU1653" s="9"/>
      <c r="AV1653" s="9"/>
      <c r="AW1653" s="9"/>
      <c r="AX1653" s="9"/>
      <c r="AY1653" s="9"/>
      <c r="AZ1653" s="9"/>
      <c r="BA1653" s="9"/>
      <c r="BB1653" s="9"/>
      <c r="BC1653" s="9"/>
      <c r="BD1653" s="10"/>
      <c r="BE1653" s="10"/>
      <c r="BF1653" s="10"/>
    </row>
    <row r="1654" spans="1:58" s="29" customFormat="1" x14ac:dyDescent="0.25">
      <c r="A1654" s="6" t="s">
        <v>68</v>
      </c>
      <c r="B1654" s="4"/>
      <c r="C1654" s="4"/>
      <c r="D1654" s="40"/>
      <c r="E1654" s="4"/>
      <c r="F1654" s="4"/>
      <c r="G1654" s="4"/>
      <c r="H1654" s="4"/>
      <c r="I1654" s="4"/>
      <c r="J1654" s="40">
        <f>SUM(J1651:J1653)</f>
        <v>8</v>
      </c>
      <c r="K1654" s="4"/>
      <c r="L1654" s="4"/>
      <c r="M1654" s="4"/>
      <c r="N1654" s="4"/>
      <c r="O1654" s="4"/>
      <c r="P1654" s="40"/>
      <c r="Q1654" s="4"/>
      <c r="R1654" s="4"/>
      <c r="S1654" s="40"/>
      <c r="T1654" s="4"/>
      <c r="U1654" s="4"/>
      <c r="V1654" s="4"/>
      <c r="W1654" s="40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  <c r="AL1654" s="4"/>
      <c r="AM1654" s="4"/>
      <c r="AN1654" s="4"/>
      <c r="AO1654" s="4"/>
      <c r="AP1654" s="4"/>
      <c r="AQ1654" s="4"/>
      <c r="AR1654" s="4"/>
      <c r="AS1654" s="4"/>
      <c r="AT1654" s="4"/>
      <c r="AU1654" s="4"/>
      <c r="AV1654" s="4"/>
      <c r="AW1654" s="4"/>
      <c r="AX1654" s="4"/>
      <c r="AY1654" s="4"/>
      <c r="AZ1654" s="4"/>
      <c r="BA1654" s="4"/>
      <c r="BB1654" s="4"/>
      <c r="BC1654" s="4"/>
      <c r="BD1654" s="68"/>
      <c r="BE1654" s="68"/>
      <c r="BF1654" s="68"/>
    </row>
    <row r="1655" spans="1:58" s="26" customFormat="1" x14ac:dyDescent="0.25">
      <c r="A1655" s="8" t="s">
        <v>262</v>
      </c>
      <c r="B1655" s="11"/>
      <c r="C1655" s="11"/>
      <c r="E1655" s="11"/>
      <c r="F1655" s="11"/>
      <c r="G1655" s="11"/>
      <c r="H1655" s="9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  <c r="AC1655" s="10"/>
      <c r="AD1655" s="10"/>
      <c r="AE1655" s="10"/>
      <c r="AF1655" s="9"/>
      <c r="AG1655" s="9"/>
      <c r="AH1655" s="9"/>
      <c r="AI1655" s="9"/>
      <c r="AJ1655" s="9"/>
      <c r="AK1655" s="9"/>
      <c r="AL1655" s="9"/>
      <c r="AM1655" s="9"/>
      <c r="AN1655" s="9"/>
      <c r="AO1655" s="9"/>
      <c r="AP1655" s="9"/>
      <c r="AQ1655" s="9"/>
      <c r="AR1655" s="9"/>
      <c r="AS1655" s="9"/>
      <c r="AT1655" s="9"/>
      <c r="AU1655" s="9"/>
      <c r="AV1655" s="9"/>
      <c r="AW1655" s="9"/>
      <c r="AX1655" s="9"/>
      <c r="AY1655" s="9"/>
      <c r="AZ1655" s="9"/>
      <c r="BA1655" s="9"/>
      <c r="BB1655" s="9"/>
      <c r="BC1655" s="9"/>
      <c r="BD1655" s="10"/>
      <c r="BE1655" s="10"/>
      <c r="BF1655" s="10"/>
    </row>
    <row r="1656" spans="1:58" s="26" customFormat="1" x14ac:dyDescent="0.25">
      <c r="A1656" s="1" t="s">
        <v>67</v>
      </c>
      <c r="B1656" s="9"/>
      <c r="C1656" s="9"/>
      <c r="D1656" s="10"/>
      <c r="E1656" s="9"/>
      <c r="F1656" s="9"/>
      <c r="G1656" s="10">
        <v>1</v>
      </c>
      <c r="H1656" s="9">
        <v>39</v>
      </c>
      <c r="I1656" s="10">
        <v>19</v>
      </c>
      <c r="J1656" s="10">
        <v>1</v>
      </c>
      <c r="K1656" s="10">
        <v>1</v>
      </c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  <c r="AC1656" s="10"/>
      <c r="AD1656" s="10"/>
      <c r="AE1656" s="10"/>
      <c r="AF1656" s="9"/>
      <c r="AG1656" s="9"/>
      <c r="AH1656" s="9"/>
      <c r="AI1656" s="9"/>
      <c r="AJ1656" s="9"/>
      <c r="AK1656" s="9"/>
      <c r="AL1656" s="9"/>
      <c r="AM1656" s="9"/>
      <c r="AN1656" s="9"/>
      <c r="AO1656" s="9"/>
      <c r="AP1656" s="9"/>
      <c r="AQ1656" s="9"/>
      <c r="AR1656" s="9"/>
      <c r="AS1656" s="9"/>
      <c r="AT1656" s="9"/>
      <c r="AU1656" s="9"/>
      <c r="AV1656" s="9"/>
      <c r="AW1656" s="9"/>
      <c r="AX1656" s="9"/>
      <c r="AY1656" s="9"/>
      <c r="AZ1656" s="9"/>
      <c r="BA1656" s="9"/>
      <c r="BB1656" s="9"/>
      <c r="BC1656" s="9"/>
      <c r="BD1656" s="10"/>
      <c r="BE1656" s="10"/>
      <c r="BF1656" s="10"/>
    </row>
    <row r="1657" spans="1:58" s="26" customFormat="1" x14ac:dyDescent="0.25">
      <c r="A1657" s="1" t="s">
        <v>64</v>
      </c>
      <c r="B1657" s="9"/>
      <c r="C1657" s="9"/>
      <c r="D1657" s="10"/>
      <c r="E1657" s="9"/>
      <c r="F1657" s="9"/>
      <c r="G1657" s="10"/>
      <c r="H1657" s="9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  <c r="AC1657" s="10"/>
      <c r="AD1657" s="10"/>
      <c r="AE1657" s="10"/>
      <c r="AF1657" s="9"/>
      <c r="AG1657" s="9"/>
      <c r="AH1657" s="9"/>
      <c r="AI1657" s="9"/>
      <c r="AJ1657" s="9"/>
      <c r="AK1657" s="9"/>
      <c r="AL1657" s="9"/>
      <c r="AM1657" s="9"/>
      <c r="AN1657" s="9"/>
      <c r="AO1657" s="9"/>
      <c r="AP1657" s="9"/>
      <c r="AQ1657" s="9"/>
      <c r="AR1657" s="9"/>
      <c r="AS1657" s="9"/>
      <c r="AT1657" s="9"/>
      <c r="AU1657" s="9"/>
      <c r="AV1657" s="9"/>
      <c r="AW1657" s="9"/>
      <c r="AX1657" s="9"/>
      <c r="AY1657" s="9"/>
      <c r="AZ1657" s="9"/>
      <c r="BA1657" s="9"/>
      <c r="BB1657" s="9"/>
      <c r="BC1657" s="9"/>
      <c r="BD1657" s="10"/>
      <c r="BE1657" s="10"/>
      <c r="BF1657" s="10"/>
    </row>
    <row r="1658" spans="1:58" s="26" customFormat="1" x14ac:dyDescent="0.25">
      <c r="A1658" s="1" t="s">
        <v>60</v>
      </c>
      <c r="B1658" s="9"/>
      <c r="C1658" s="9"/>
      <c r="D1658" s="10"/>
      <c r="E1658" s="9"/>
      <c r="F1658" s="9"/>
      <c r="G1658" s="10"/>
      <c r="H1658" s="9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  <c r="AC1658" s="10"/>
      <c r="AD1658" s="10"/>
      <c r="AE1658" s="10"/>
      <c r="AF1658" s="9"/>
      <c r="AG1658" s="9"/>
      <c r="AH1658" s="9"/>
      <c r="AI1658" s="9"/>
      <c r="AJ1658" s="9"/>
      <c r="AK1658" s="9"/>
      <c r="AL1658" s="9"/>
      <c r="AM1658" s="9"/>
      <c r="AN1658" s="9"/>
      <c r="AO1658" s="9"/>
      <c r="AP1658" s="9"/>
      <c r="AQ1658" s="9"/>
      <c r="AR1658" s="9"/>
      <c r="AS1658" s="9"/>
      <c r="AT1658" s="9"/>
      <c r="AU1658" s="9"/>
      <c r="AV1658" s="9"/>
      <c r="AW1658" s="9"/>
      <c r="AX1658" s="9"/>
      <c r="AY1658" s="9"/>
      <c r="AZ1658" s="9"/>
      <c r="BA1658" s="9"/>
      <c r="BB1658" s="9"/>
      <c r="BC1658" s="9"/>
      <c r="BD1658" s="10"/>
      <c r="BE1658" s="10"/>
      <c r="BF1658" s="10"/>
    </row>
    <row r="1659" spans="1:58" s="29" customFormat="1" x14ac:dyDescent="0.25">
      <c r="A1659" s="6" t="s">
        <v>68</v>
      </c>
      <c r="B1659" s="4"/>
      <c r="C1659" s="4"/>
      <c r="D1659" s="40"/>
      <c r="E1659" s="4"/>
      <c r="F1659" s="4"/>
      <c r="G1659" s="4">
        <f>SUM(G1656:G1658)</f>
        <v>1</v>
      </c>
      <c r="H1659" s="4">
        <f>SUM(H1656:H1658)</f>
        <v>39</v>
      </c>
      <c r="I1659" s="4">
        <f>SUM(I1656:I1658)</f>
        <v>19</v>
      </c>
      <c r="J1659" s="40">
        <f>SUM(J1656:J1658)</f>
        <v>1</v>
      </c>
      <c r="K1659" s="4">
        <f>SUM(K1656:K1658)</f>
        <v>1</v>
      </c>
      <c r="L1659" s="4"/>
      <c r="M1659" s="4"/>
      <c r="N1659" s="4"/>
      <c r="O1659" s="4"/>
      <c r="P1659" s="40"/>
      <c r="Q1659" s="4"/>
      <c r="R1659" s="4"/>
      <c r="S1659" s="40"/>
      <c r="T1659" s="4"/>
      <c r="U1659" s="4"/>
      <c r="V1659" s="4"/>
      <c r="W1659" s="40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  <c r="AL1659" s="4"/>
      <c r="AM1659" s="4"/>
      <c r="AN1659" s="4"/>
      <c r="AO1659" s="4"/>
      <c r="AP1659" s="4"/>
      <c r="AQ1659" s="4"/>
      <c r="AR1659" s="4"/>
      <c r="AS1659" s="4"/>
      <c r="AT1659" s="4"/>
      <c r="AU1659" s="4"/>
      <c r="AV1659" s="4"/>
      <c r="AW1659" s="4"/>
      <c r="AX1659" s="4"/>
      <c r="AY1659" s="4"/>
      <c r="AZ1659" s="4"/>
      <c r="BA1659" s="4"/>
      <c r="BB1659" s="4"/>
      <c r="BC1659" s="4"/>
      <c r="BD1659" s="68"/>
      <c r="BE1659" s="68"/>
      <c r="BF1659" s="68"/>
    </row>
    <row r="1660" spans="1:58" s="26" customFormat="1" x14ac:dyDescent="0.25">
      <c r="A1660" s="8" t="s">
        <v>268</v>
      </c>
      <c r="B1660" s="9"/>
      <c r="C1660" s="9"/>
      <c r="D1660" s="10"/>
      <c r="E1660" s="9"/>
      <c r="F1660" s="10"/>
      <c r="G1660" s="10"/>
      <c r="H1660" s="9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  <c r="AC1660" s="10"/>
      <c r="AD1660" s="10"/>
      <c r="AE1660" s="10"/>
      <c r="AF1660" s="9"/>
      <c r="AG1660" s="9"/>
      <c r="AH1660" s="9"/>
      <c r="AI1660" s="9"/>
      <c r="AJ1660" s="9"/>
      <c r="AK1660" s="9"/>
      <c r="AL1660" s="9"/>
      <c r="AM1660" s="9"/>
      <c r="AN1660" s="9"/>
      <c r="AO1660" s="9"/>
      <c r="AP1660" s="9"/>
      <c r="AQ1660" s="9"/>
      <c r="AR1660" s="9"/>
      <c r="AS1660" s="9"/>
      <c r="AT1660" s="9"/>
      <c r="AU1660" s="9"/>
      <c r="AV1660" s="9"/>
      <c r="AW1660" s="9"/>
      <c r="AX1660" s="9"/>
      <c r="AY1660" s="9"/>
      <c r="AZ1660" s="9"/>
      <c r="BA1660" s="9"/>
      <c r="BB1660" s="9"/>
      <c r="BC1660" s="9"/>
      <c r="BD1660" s="10"/>
      <c r="BE1660" s="10"/>
      <c r="BF1660" s="10"/>
    </row>
    <row r="1661" spans="1:58" s="26" customFormat="1" x14ac:dyDescent="0.25">
      <c r="A1661" s="1" t="s">
        <v>67</v>
      </c>
      <c r="B1661" s="11"/>
      <c r="C1661" s="11"/>
      <c r="E1661" s="11"/>
      <c r="F1661" s="11"/>
      <c r="G1661" s="11"/>
      <c r="H1661" s="9"/>
      <c r="I1661" s="10"/>
      <c r="J1661" s="10"/>
      <c r="K1661" s="10"/>
      <c r="L1661" s="10"/>
      <c r="M1661" s="10"/>
      <c r="N1661" s="10">
        <v>9</v>
      </c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  <c r="AC1661" s="10"/>
      <c r="AD1661" s="10"/>
      <c r="AE1661" s="10"/>
      <c r="AF1661" s="9"/>
      <c r="AG1661" s="9"/>
      <c r="AH1661" s="9"/>
      <c r="AI1661" s="9"/>
      <c r="AJ1661" s="9"/>
      <c r="AK1661" s="9"/>
      <c r="AL1661" s="9"/>
      <c r="AM1661" s="9"/>
      <c r="AN1661" s="9"/>
      <c r="AO1661" s="9"/>
      <c r="AP1661" s="9"/>
      <c r="AQ1661" s="9"/>
      <c r="AR1661" s="9"/>
      <c r="AS1661" s="9"/>
      <c r="AT1661" s="9"/>
      <c r="AU1661" s="9"/>
      <c r="AV1661" s="9"/>
      <c r="AW1661" s="9"/>
      <c r="AX1661" s="9"/>
      <c r="AY1661" s="9"/>
      <c r="AZ1661" s="9"/>
      <c r="BA1661" s="9"/>
      <c r="BB1661" s="9"/>
      <c r="BC1661" s="9"/>
      <c r="BD1661" s="10"/>
      <c r="BE1661" s="10"/>
      <c r="BF1661" s="10"/>
    </row>
    <row r="1662" spans="1:58" s="26" customFormat="1" x14ac:dyDescent="0.25">
      <c r="A1662" s="1" t="s">
        <v>64</v>
      </c>
      <c r="B1662" s="11"/>
      <c r="C1662" s="11"/>
      <c r="E1662" s="11"/>
      <c r="F1662" s="11"/>
      <c r="G1662" s="11"/>
      <c r="H1662" s="9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  <c r="AC1662" s="10"/>
      <c r="AD1662" s="10"/>
      <c r="AE1662" s="10"/>
      <c r="AF1662" s="9"/>
      <c r="AG1662" s="9"/>
      <c r="AH1662" s="9"/>
      <c r="AI1662" s="9"/>
      <c r="AJ1662" s="9"/>
      <c r="AK1662" s="9"/>
      <c r="AL1662" s="9"/>
      <c r="AM1662" s="9"/>
      <c r="AN1662" s="9"/>
      <c r="AO1662" s="9"/>
      <c r="AP1662" s="9"/>
      <c r="AQ1662" s="9"/>
      <c r="AR1662" s="9"/>
      <c r="AS1662" s="9"/>
      <c r="AT1662" s="9"/>
      <c r="AU1662" s="9"/>
      <c r="AV1662" s="9"/>
      <c r="AW1662" s="9"/>
      <c r="AX1662" s="9"/>
      <c r="AY1662" s="9"/>
      <c r="AZ1662" s="9"/>
      <c r="BA1662" s="9"/>
      <c r="BB1662" s="9"/>
      <c r="BC1662" s="9"/>
      <c r="BD1662" s="10"/>
      <c r="BE1662" s="10"/>
      <c r="BF1662" s="10"/>
    </row>
    <row r="1663" spans="1:58" s="26" customFormat="1" x14ac:dyDescent="0.25">
      <c r="A1663" s="1" t="s">
        <v>60</v>
      </c>
      <c r="B1663" s="11"/>
      <c r="C1663" s="11"/>
      <c r="E1663" s="11"/>
      <c r="F1663" s="11"/>
      <c r="G1663" s="11"/>
      <c r="H1663" s="9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  <c r="AC1663" s="10"/>
      <c r="AD1663" s="10"/>
      <c r="AE1663" s="10"/>
      <c r="AF1663" s="9"/>
      <c r="AG1663" s="9"/>
      <c r="AH1663" s="9"/>
      <c r="AI1663" s="9"/>
      <c r="AJ1663" s="9"/>
      <c r="AK1663" s="9"/>
      <c r="AL1663" s="9"/>
      <c r="AM1663" s="9"/>
      <c r="AN1663" s="9"/>
      <c r="AO1663" s="9"/>
      <c r="AP1663" s="9"/>
      <c r="AQ1663" s="9"/>
      <c r="AR1663" s="9"/>
      <c r="AS1663" s="9"/>
      <c r="AT1663" s="9"/>
      <c r="AU1663" s="9"/>
      <c r="AV1663" s="9"/>
      <c r="AW1663" s="9"/>
      <c r="AX1663" s="9"/>
      <c r="AY1663" s="9"/>
      <c r="AZ1663" s="9"/>
      <c r="BA1663" s="9"/>
      <c r="BB1663" s="9"/>
      <c r="BC1663" s="9"/>
      <c r="BD1663" s="10"/>
      <c r="BE1663" s="10"/>
      <c r="BF1663" s="10"/>
    </row>
    <row r="1664" spans="1:58" s="29" customFormat="1" x14ac:dyDescent="0.25">
      <c r="A1664" s="6" t="s">
        <v>68</v>
      </c>
      <c r="B1664" s="4"/>
      <c r="C1664" s="4"/>
      <c r="D1664" s="40"/>
      <c r="E1664" s="4"/>
      <c r="F1664" s="4"/>
      <c r="G1664" s="4"/>
      <c r="H1664" s="4"/>
      <c r="I1664" s="4"/>
      <c r="J1664" s="40"/>
      <c r="K1664" s="4"/>
      <c r="L1664" s="4"/>
      <c r="M1664" s="4"/>
      <c r="N1664" s="4">
        <f>SUM(N1661:N1663)</f>
        <v>9</v>
      </c>
      <c r="O1664" s="4"/>
      <c r="P1664" s="40"/>
      <c r="Q1664" s="4"/>
      <c r="R1664" s="4"/>
      <c r="S1664" s="40"/>
      <c r="T1664" s="4"/>
      <c r="U1664" s="4"/>
      <c r="V1664" s="4"/>
      <c r="W1664" s="40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  <c r="AL1664" s="4"/>
      <c r="AM1664" s="4"/>
      <c r="AN1664" s="4"/>
      <c r="AO1664" s="4"/>
      <c r="AP1664" s="4"/>
      <c r="AQ1664" s="4"/>
      <c r="AR1664" s="4"/>
      <c r="AS1664" s="4"/>
      <c r="AT1664" s="4"/>
      <c r="AU1664" s="4"/>
      <c r="AV1664" s="4"/>
      <c r="AW1664" s="4"/>
      <c r="AX1664" s="4"/>
      <c r="AY1664" s="4"/>
      <c r="AZ1664" s="4"/>
      <c r="BA1664" s="4"/>
      <c r="BB1664" s="4"/>
      <c r="BC1664" s="4"/>
      <c r="BD1664" s="68"/>
      <c r="BE1664" s="68"/>
      <c r="BF1664" s="68"/>
    </row>
    <row r="1665" spans="1:58" s="26" customFormat="1" x14ac:dyDescent="0.25">
      <c r="A1665" s="8" t="s">
        <v>269</v>
      </c>
      <c r="B1665" s="11"/>
      <c r="C1665" s="11"/>
      <c r="E1665" s="11"/>
      <c r="F1665" s="11"/>
      <c r="G1665" s="11"/>
      <c r="H1665" s="9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  <c r="AC1665" s="10"/>
      <c r="AD1665" s="10"/>
      <c r="AE1665" s="10"/>
      <c r="AF1665" s="9"/>
      <c r="AG1665" s="9"/>
      <c r="AH1665" s="9"/>
      <c r="AI1665" s="9"/>
      <c r="AJ1665" s="9"/>
      <c r="AK1665" s="9"/>
      <c r="AL1665" s="9"/>
      <c r="AM1665" s="9"/>
      <c r="AN1665" s="9"/>
      <c r="AO1665" s="9"/>
      <c r="AP1665" s="9"/>
      <c r="AQ1665" s="9"/>
      <c r="AR1665" s="9"/>
      <c r="AS1665" s="9"/>
      <c r="AT1665" s="9"/>
      <c r="AU1665" s="9"/>
      <c r="AV1665" s="9"/>
      <c r="AW1665" s="9"/>
      <c r="AX1665" s="9"/>
      <c r="AY1665" s="9"/>
      <c r="AZ1665" s="9"/>
      <c r="BA1665" s="9"/>
      <c r="BB1665" s="9"/>
      <c r="BC1665" s="9"/>
      <c r="BD1665" s="10"/>
      <c r="BE1665" s="10"/>
      <c r="BF1665" s="10"/>
    </row>
    <row r="1666" spans="1:58" s="26" customFormat="1" x14ac:dyDescent="0.25">
      <c r="A1666" s="1" t="s">
        <v>67</v>
      </c>
      <c r="B1666" s="11"/>
      <c r="C1666" s="11"/>
      <c r="E1666" s="11"/>
      <c r="F1666" s="11"/>
      <c r="G1666" s="11"/>
      <c r="H1666" s="9">
        <v>3</v>
      </c>
      <c r="I1666" s="10">
        <v>26</v>
      </c>
      <c r="J1666" s="10">
        <v>103</v>
      </c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  <c r="AC1666" s="10"/>
      <c r="AD1666" s="10"/>
      <c r="AE1666" s="10"/>
      <c r="AF1666" s="9"/>
      <c r="AG1666" s="9"/>
      <c r="AH1666" s="9"/>
      <c r="AI1666" s="9"/>
      <c r="AJ1666" s="9"/>
      <c r="AK1666" s="9"/>
      <c r="AL1666" s="9"/>
      <c r="AM1666" s="9"/>
      <c r="AN1666" s="9"/>
      <c r="AO1666" s="9"/>
      <c r="AP1666" s="9"/>
      <c r="AQ1666" s="9"/>
      <c r="AR1666" s="9"/>
      <c r="AS1666" s="9"/>
      <c r="AT1666" s="9"/>
      <c r="AU1666" s="9"/>
      <c r="AV1666" s="9"/>
      <c r="AW1666" s="9"/>
      <c r="AX1666" s="9"/>
      <c r="AY1666" s="9"/>
      <c r="AZ1666" s="9"/>
      <c r="BA1666" s="9"/>
      <c r="BB1666" s="9"/>
      <c r="BC1666" s="9"/>
      <c r="BD1666" s="10"/>
      <c r="BE1666" s="10"/>
      <c r="BF1666" s="10"/>
    </row>
    <row r="1667" spans="1:58" s="26" customFormat="1" x14ac:dyDescent="0.25">
      <c r="A1667" s="1" t="s">
        <v>64</v>
      </c>
      <c r="B1667" s="11"/>
      <c r="C1667" s="11"/>
      <c r="E1667" s="11"/>
      <c r="F1667" s="11"/>
      <c r="G1667" s="11"/>
      <c r="H1667" s="9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  <c r="AC1667" s="10"/>
      <c r="AD1667" s="10"/>
      <c r="AE1667" s="10"/>
      <c r="AF1667" s="9"/>
      <c r="AG1667" s="9"/>
      <c r="AH1667" s="9"/>
      <c r="AI1667" s="9"/>
      <c r="AJ1667" s="9"/>
      <c r="AK1667" s="9"/>
      <c r="AL1667" s="9"/>
      <c r="AM1667" s="9"/>
      <c r="AN1667" s="9"/>
      <c r="AO1667" s="9"/>
      <c r="AP1667" s="9"/>
      <c r="AQ1667" s="9"/>
      <c r="AR1667" s="9"/>
      <c r="AS1667" s="9"/>
      <c r="AT1667" s="9"/>
      <c r="AU1667" s="9"/>
      <c r="AV1667" s="9"/>
      <c r="AW1667" s="9"/>
      <c r="AX1667" s="9"/>
      <c r="AY1667" s="9"/>
      <c r="AZ1667" s="9"/>
      <c r="BA1667" s="9"/>
      <c r="BB1667" s="9"/>
      <c r="BC1667" s="9"/>
      <c r="BD1667" s="10"/>
      <c r="BE1667" s="10"/>
      <c r="BF1667" s="10"/>
    </row>
    <row r="1668" spans="1:58" s="26" customFormat="1" x14ac:dyDescent="0.25">
      <c r="A1668" s="1" t="s">
        <v>60</v>
      </c>
      <c r="B1668" s="11"/>
      <c r="C1668" s="11"/>
      <c r="E1668" s="11"/>
      <c r="F1668" s="11"/>
      <c r="G1668" s="11"/>
      <c r="H1668" s="9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  <c r="AC1668" s="10"/>
      <c r="AD1668" s="10"/>
      <c r="AE1668" s="10"/>
      <c r="AF1668" s="9"/>
      <c r="AG1668" s="9"/>
      <c r="AH1668" s="9"/>
      <c r="AI1668" s="9"/>
      <c r="AJ1668" s="9"/>
      <c r="AK1668" s="9"/>
      <c r="AL1668" s="9"/>
      <c r="AM1668" s="9"/>
      <c r="AN1668" s="9"/>
      <c r="AO1668" s="9"/>
      <c r="AP1668" s="9"/>
      <c r="AQ1668" s="9"/>
      <c r="AR1668" s="9"/>
      <c r="AS1668" s="9"/>
      <c r="AT1668" s="9"/>
      <c r="AU1668" s="9"/>
      <c r="AV1668" s="9"/>
      <c r="AW1668" s="9"/>
      <c r="AX1668" s="9"/>
      <c r="AY1668" s="9"/>
      <c r="AZ1668" s="9"/>
      <c r="BA1668" s="9"/>
      <c r="BB1668" s="9"/>
      <c r="BC1668" s="9"/>
      <c r="BD1668" s="10"/>
      <c r="BE1668" s="10"/>
      <c r="BF1668" s="10"/>
    </row>
    <row r="1669" spans="1:58" s="29" customFormat="1" x14ac:dyDescent="0.25">
      <c r="A1669" s="6" t="s">
        <v>68</v>
      </c>
      <c r="B1669" s="4"/>
      <c r="C1669" s="4"/>
      <c r="D1669" s="40"/>
      <c r="E1669" s="4"/>
      <c r="F1669" s="4"/>
      <c r="G1669" s="4"/>
      <c r="H1669" s="4">
        <f>SUM(H1666:H1668)</f>
        <v>3</v>
      </c>
      <c r="I1669" s="4">
        <f>SUM(I1666:I1668)</f>
        <v>26</v>
      </c>
      <c r="J1669" s="40">
        <f>SUM(J1666:J1668)</f>
        <v>103</v>
      </c>
      <c r="K1669" s="4"/>
      <c r="L1669" s="4"/>
      <c r="M1669" s="4"/>
      <c r="N1669" s="4"/>
      <c r="O1669" s="4"/>
      <c r="P1669" s="40"/>
      <c r="Q1669" s="4"/>
      <c r="R1669" s="4"/>
      <c r="S1669" s="40"/>
      <c r="T1669" s="4"/>
      <c r="U1669" s="4"/>
      <c r="V1669" s="4"/>
      <c r="W1669" s="40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  <c r="AL1669" s="4"/>
      <c r="AM1669" s="4"/>
      <c r="AN1669" s="4"/>
      <c r="AO1669" s="4"/>
      <c r="AP1669" s="4"/>
      <c r="AQ1669" s="4"/>
      <c r="AR1669" s="4"/>
      <c r="AS1669" s="4"/>
      <c r="AT1669" s="4"/>
      <c r="AU1669" s="4"/>
      <c r="AV1669" s="4"/>
      <c r="AW1669" s="4"/>
      <c r="AX1669" s="4"/>
      <c r="AY1669" s="4"/>
      <c r="AZ1669" s="4"/>
      <c r="BA1669" s="4"/>
      <c r="BB1669" s="4"/>
      <c r="BC1669" s="4"/>
      <c r="BD1669" s="68"/>
      <c r="BE1669" s="68"/>
      <c r="BF1669" s="68"/>
    </row>
    <row r="1670" spans="1:58" s="26" customFormat="1" x14ac:dyDescent="0.25">
      <c r="A1670" s="8" t="s">
        <v>101</v>
      </c>
      <c r="B1670" s="8"/>
      <c r="C1670" s="8"/>
      <c r="D1670" s="29"/>
      <c r="E1670" s="8"/>
      <c r="F1670" s="8"/>
      <c r="G1670" s="8"/>
      <c r="H1670" s="8"/>
      <c r="I1670" s="8"/>
      <c r="J1670" s="29"/>
      <c r="K1670" s="8"/>
      <c r="L1670" s="8"/>
      <c r="M1670" s="8"/>
      <c r="N1670" s="8"/>
      <c r="O1670" s="8"/>
      <c r="P1670" s="29"/>
      <c r="Q1670" s="8"/>
      <c r="R1670" s="8"/>
      <c r="S1670" s="29"/>
      <c r="T1670" s="8"/>
      <c r="U1670" s="8"/>
      <c r="V1670" s="8"/>
      <c r="W1670" s="29"/>
      <c r="X1670" s="8"/>
      <c r="Y1670" s="8"/>
      <c r="Z1670" s="8"/>
      <c r="AA1670" s="8"/>
      <c r="AB1670" s="8"/>
      <c r="AC1670" s="8"/>
      <c r="AD1670" s="8"/>
      <c r="AE1670" s="8"/>
      <c r="AF1670" s="9"/>
      <c r="AG1670" s="9"/>
      <c r="AH1670" s="9"/>
      <c r="AI1670" s="9"/>
      <c r="AJ1670" s="9"/>
      <c r="AK1670" s="9"/>
      <c r="AL1670" s="9"/>
      <c r="AM1670" s="9"/>
      <c r="AN1670" s="9"/>
      <c r="AO1670" s="9"/>
      <c r="AP1670" s="9"/>
      <c r="AQ1670" s="9"/>
      <c r="AR1670" s="9"/>
      <c r="AS1670" s="9"/>
      <c r="AT1670" s="9"/>
      <c r="AU1670" s="9"/>
      <c r="AV1670" s="9"/>
      <c r="AW1670" s="9"/>
      <c r="AX1670" s="9"/>
      <c r="AY1670" s="9"/>
      <c r="AZ1670" s="9"/>
      <c r="BA1670" s="9"/>
      <c r="BB1670" s="9"/>
      <c r="BC1670" s="9"/>
      <c r="BD1670" s="10"/>
      <c r="BE1670" s="10"/>
      <c r="BF1670" s="10"/>
    </row>
    <row r="1671" spans="1:58" s="26" customFormat="1" x14ac:dyDescent="0.25">
      <c r="A1671" s="1" t="s">
        <v>67</v>
      </c>
      <c r="B1671" s="8"/>
      <c r="C1671" s="8"/>
      <c r="D1671" s="29"/>
      <c r="E1671" s="8"/>
      <c r="F1671" s="8"/>
      <c r="G1671" s="8"/>
      <c r="H1671" s="8"/>
      <c r="I1671" s="8"/>
      <c r="J1671" s="29"/>
      <c r="K1671" s="8"/>
      <c r="L1671" s="8"/>
      <c r="M1671" s="8"/>
      <c r="N1671" s="8"/>
      <c r="O1671" s="8"/>
      <c r="P1671" s="29"/>
      <c r="Q1671" s="8"/>
      <c r="R1671" s="8"/>
      <c r="S1671" s="29"/>
      <c r="T1671" s="8"/>
      <c r="U1671" s="8"/>
      <c r="V1671" s="8"/>
      <c r="W1671" s="29"/>
      <c r="X1671" s="8"/>
      <c r="Y1671" s="8"/>
      <c r="Z1671" s="8"/>
      <c r="AA1671" s="8"/>
      <c r="AB1671" s="8"/>
      <c r="AC1671" s="8"/>
      <c r="AD1671" s="8"/>
      <c r="AE1671" s="8"/>
      <c r="AF1671" s="9"/>
      <c r="AG1671" s="9"/>
      <c r="AH1671" s="9"/>
      <c r="AI1671" s="9"/>
      <c r="AJ1671" s="9"/>
      <c r="AK1671" s="9"/>
      <c r="AL1671" s="9"/>
      <c r="AM1671" s="9"/>
      <c r="AN1671" s="9"/>
      <c r="AO1671" s="9"/>
      <c r="AP1671" s="9">
        <v>2</v>
      </c>
      <c r="AQ1671" s="9">
        <v>3</v>
      </c>
      <c r="AR1671" s="9">
        <v>3</v>
      </c>
      <c r="AS1671" s="9">
        <v>4</v>
      </c>
      <c r="AT1671" s="9">
        <v>4</v>
      </c>
      <c r="AU1671" s="9">
        <v>3</v>
      </c>
      <c r="AV1671" s="9">
        <v>3</v>
      </c>
      <c r="AW1671" s="9">
        <v>3</v>
      </c>
      <c r="AX1671" s="9">
        <v>3</v>
      </c>
      <c r="AY1671" s="9">
        <v>3</v>
      </c>
      <c r="AZ1671" s="9">
        <v>3</v>
      </c>
      <c r="BA1671" s="9">
        <v>3</v>
      </c>
      <c r="BB1671" s="9">
        <v>3</v>
      </c>
      <c r="BC1671" s="9">
        <v>3</v>
      </c>
      <c r="BD1671" s="10"/>
      <c r="BE1671" s="10"/>
      <c r="BF1671" s="10"/>
    </row>
    <row r="1672" spans="1:58" s="26" customFormat="1" x14ac:dyDescent="0.25">
      <c r="A1672" s="1" t="s">
        <v>64</v>
      </c>
      <c r="B1672" s="8"/>
      <c r="C1672" s="8"/>
      <c r="D1672" s="29"/>
      <c r="E1672" s="8"/>
      <c r="F1672" s="8"/>
      <c r="G1672" s="8"/>
      <c r="H1672" s="8"/>
      <c r="I1672" s="8"/>
      <c r="J1672" s="29"/>
      <c r="K1672" s="8"/>
      <c r="L1672" s="8"/>
      <c r="M1672" s="8"/>
      <c r="N1672" s="8"/>
      <c r="O1672" s="8"/>
      <c r="P1672" s="29"/>
      <c r="Q1672" s="8"/>
      <c r="R1672" s="8"/>
      <c r="S1672" s="29"/>
      <c r="T1672" s="8"/>
      <c r="U1672" s="8"/>
      <c r="V1672" s="8"/>
      <c r="W1672" s="29"/>
      <c r="X1672" s="8"/>
      <c r="Y1672" s="8"/>
      <c r="Z1672" s="8"/>
      <c r="AA1672" s="8"/>
      <c r="AB1672" s="8"/>
      <c r="AC1672" s="8"/>
      <c r="AD1672" s="8"/>
      <c r="AE1672" s="8"/>
      <c r="AF1672" s="9"/>
      <c r="AG1672" s="9"/>
      <c r="AH1672" s="9"/>
      <c r="AI1672" s="9"/>
      <c r="AJ1672" s="9"/>
      <c r="AK1672" s="9"/>
      <c r="AL1672" s="9"/>
      <c r="AM1672" s="9"/>
      <c r="AN1672" s="9"/>
      <c r="AO1672" s="9"/>
      <c r="AP1672" s="9"/>
      <c r="AQ1672" s="9"/>
      <c r="AR1672" s="9"/>
      <c r="AS1672" s="9"/>
      <c r="AT1672" s="9"/>
      <c r="AU1672" s="9"/>
      <c r="AV1672" s="9"/>
      <c r="AW1672" s="9"/>
      <c r="AX1672" s="9"/>
      <c r="AY1672" s="9"/>
      <c r="AZ1672" s="9"/>
      <c r="BA1672" s="9"/>
      <c r="BB1672" s="9"/>
      <c r="BC1672" s="9"/>
      <c r="BD1672" s="10"/>
      <c r="BE1672" s="10"/>
      <c r="BF1672" s="10"/>
    </row>
    <row r="1673" spans="1:58" s="26" customFormat="1" x14ac:dyDescent="0.25">
      <c r="A1673" s="1" t="s">
        <v>60</v>
      </c>
      <c r="B1673" s="8"/>
      <c r="C1673" s="8"/>
      <c r="D1673" s="29"/>
      <c r="E1673" s="8"/>
      <c r="F1673" s="8"/>
      <c r="G1673" s="8"/>
      <c r="H1673" s="8"/>
      <c r="I1673" s="8"/>
      <c r="J1673" s="29"/>
      <c r="K1673" s="8"/>
      <c r="L1673" s="8"/>
      <c r="M1673" s="8"/>
      <c r="N1673" s="8"/>
      <c r="O1673" s="8"/>
      <c r="P1673" s="29"/>
      <c r="Q1673" s="8"/>
      <c r="R1673" s="8"/>
      <c r="S1673" s="29"/>
      <c r="T1673" s="8"/>
      <c r="U1673" s="8"/>
      <c r="V1673" s="8"/>
      <c r="W1673" s="29"/>
      <c r="X1673" s="8"/>
      <c r="Y1673" s="8"/>
      <c r="Z1673" s="8"/>
      <c r="AA1673" s="8"/>
      <c r="AB1673" s="8"/>
      <c r="AC1673" s="8"/>
      <c r="AD1673" s="8"/>
      <c r="AE1673" s="8"/>
      <c r="AF1673" s="9"/>
      <c r="AG1673" s="9"/>
      <c r="AH1673" s="9"/>
      <c r="AI1673" s="9"/>
      <c r="AJ1673" s="9"/>
      <c r="AK1673" s="9"/>
      <c r="AL1673" s="9"/>
      <c r="AM1673" s="9"/>
      <c r="AN1673" s="9"/>
      <c r="AO1673" s="9"/>
      <c r="AP1673" s="9"/>
      <c r="AQ1673" s="9"/>
      <c r="AR1673" s="9"/>
      <c r="AS1673" s="9"/>
      <c r="AT1673" s="9"/>
      <c r="AU1673" s="9"/>
      <c r="AV1673" s="9"/>
      <c r="AW1673" s="9"/>
      <c r="AX1673" s="9"/>
      <c r="AY1673" s="9"/>
      <c r="AZ1673" s="9"/>
      <c r="BA1673" s="9"/>
      <c r="BB1673" s="9"/>
      <c r="BC1673" s="9"/>
      <c r="BD1673" s="10"/>
      <c r="BE1673" s="10"/>
      <c r="BF1673" s="10"/>
    </row>
    <row r="1674" spans="1:58" s="29" customFormat="1" x14ac:dyDescent="0.25">
      <c r="A1674" s="6" t="s">
        <v>68</v>
      </c>
      <c r="B1674" s="4"/>
      <c r="C1674" s="4"/>
      <c r="D1674" s="40"/>
      <c r="E1674" s="4"/>
      <c r="F1674" s="4"/>
      <c r="G1674" s="4"/>
      <c r="H1674" s="4"/>
      <c r="I1674" s="4"/>
      <c r="J1674" s="40"/>
      <c r="K1674" s="4"/>
      <c r="L1674" s="4"/>
      <c r="M1674" s="4"/>
      <c r="N1674" s="4"/>
      <c r="O1674" s="4"/>
      <c r="P1674" s="40"/>
      <c r="Q1674" s="4"/>
      <c r="R1674" s="4"/>
      <c r="S1674" s="40"/>
      <c r="T1674" s="4"/>
      <c r="U1674" s="4"/>
      <c r="V1674" s="4"/>
      <c r="W1674" s="40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  <c r="AL1674" s="4"/>
      <c r="AM1674" s="4"/>
      <c r="AN1674" s="4"/>
      <c r="AO1674" s="4"/>
      <c r="AP1674" s="4">
        <f t="shared" ref="AP1674:BC1674" si="259">SUM(AP1671:AP1673)</f>
        <v>2</v>
      </c>
      <c r="AQ1674" s="4">
        <f t="shared" si="259"/>
        <v>3</v>
      </c>
      <c r="AR1674" s="4">
        <f t="shared" si="259"/>
        <v>3</v>
      </c>
      <c r="AS1674" s="4">
        <f t="shared" si="259"/>
        <v>4</v>
      </c>
      <c r="AT1674" s="4">
        <f t="shared" si="259"/>
        <v>4</v>
      </c>
      <c r="AU1674" s="4">
        <f t="shared" si="259"/>
        <v>3</v>
      </c>
      <c r="AV1674" s="4">
        <f t="shared" si="259"/>
        <v>3</v>
      </c>
      <c r="AW1674" s="4">
        <f t="shared" si="259"/>
        <v>3</v>
      </c>
      <c r="AX1674" s="4">
        <f t="shared" si="259"/>
        <v>3</v>
      </c>
      <c r="AY1674" s="4">
        <f t="shared" si="259"/>
        <v>3</v>
      </c>
      <c r="AZ1674" s="4">
        <f t="shared" si="259"/>
        <v>3</v>
      </c>
      <c r="BA1674" s="4">
        <f t="shared" si="259"/>
        <v>3</v>
      </c>
      <c r="BB1674" s="4">
        <f t="shared" si="259"/>
        <v>3</v>
      </c>
      <c r="BC1674" s="4">
        <f t="shared" si="259"/>
        <v>3</v>
      </c>
      <c r="BD1674" s="68"/>
      <c r="BE1674" s="68"/>
      <c r="BF1674" s="68"/>
    </row>
    <row r="1675" spans="1:58" s="26" customFormat="1" x14ac:dyDescent="0.25">
      <c r="A1675" s="8" t="s">
        <v>102</v>
      </c>
      <c r="B1675" s="8"/>
      <c r="C1675" s="8"/>
      <c r="D1675" s="29"/>
      <c r="E1675" s="8"/>
      <c r="F1675" s="8"/>
      <c r="G1675" s="8"/>
      <c r="H1675" s="8"/>
      <c r="I1675" s="8"/>
      <c r="J1675" s="29"/>
      <c r="K1675" s="8"/>
      <c r="L1675" s="8"/>
      <c r="M1675" s="8"/>
      <c r="N1675" s="8"/>
      <c r="O1675" s="8"/>
      <c r="P1675" s="29"/>
      <c r="Q1675" s="8"/>
      <c r="R1675" s="8"/>
      <c r="S1675" s="29"/>
      <c r="T1675" s="8"/>
      <c r="U1675" s="8"/>
      <c r="V1675" s="8"/>
      <c r="W1675" s="29"/>
      <c r="X1675" s="8"/>
      <c r="Y1675" s="8"/>
      <c r="Z1675" s="8"/>
      <c r="AA1675" s="8"/>
      <c r="AB1675" s="8"/>
      <c r="AC1675" s="8"/>
      <c r="AD1675" s="8"/>
      <c r="AE1675" s="8"/>
      <c r="AF1675" s="9"/>
      <c r="AG1675" s="9"/>
      <c r="AH1675" s="9"/>
      <c r="AI1675" s="9"/>
      <c r="AJ1675" s="9"/>
      <c r="AK1675" s="9"/>
      <c r="AL1675" s="9"/>
      <c r="AM1675" s="9"/>
      <c r="AN1675" s="9"/>
      <c r="AO1675" s="9"/>
      <c r="AP1675" s="9"/>
      <c r="AQ1675" s="9"/>
      <c r="AR1675" s="9"/>
      <c r="AS1675" s="9"/>
      <c r="AT1675" s="9"/>
      <c r="AU1675" s="9"/>
      <c r="AV1675" s="9"/>
      <c r="AW1675" s="9"/>
      <c r="AX1675" s="9"/>
      <c r="AY1675" s="9"/>
      <c r="AZ1675" s="9"/>
      <c r="BA1675" s="9"/>
      <c r="BB1675" s="9"/>
      <c r="BC1675" s="9"/>
      <c r="BD1675" s="10"/>
      <c r="BE1675" s="10"/>
      <c r="BF1675" s="10"/>
    </row>
    <row r="1676" spans="1:58" s="26" customFormat="1" x14ac:dyDescent="0.25">
      <c r="A1676" s="1" t="s">
        <v>67</v>
      </c>
      <c r="B1676" s="8"/>
      <c r="C1676" s="8"/>
      <c r="D1676" s="29"/>
      <c r="E1676" s="8"/>
      <c r="F1676" s="8"/>
      <c r="G1676" s="8"/>
      <c r="H1676" s="8"/>
      <c r="I1676" s="8"/>
      <c r="J1676" s="29"/>
      <c r="K1676" s="8"/>
      <c r="L1676" s="8"/>
      <c r="M1676" s="8"/>
      <c r="N1676" s="8"/>
      <c r="O1676" s="8"/>
      <c r="P1676" s="29"/>
      <c r="Q1676" s="8"/>
      <c r="R1676" s="8"/>
      <c r="S1676" s="29"/>
      <c r="T1676" s="8"/>
      <c r="U1676" s="8"/>
      <c r="V1676" s="8"/>
      <c r="W1676" s="29"/>
      <c r="X1676" s="8"/>
      <c r="Y1676" s="8"/>
      <c r="Z1676" s="8"/>
      <c r="AA1676" s="8"/>
      <c r="AB1676" s="8"/>
      <c r="AC1676" s="8"/>
      <c r="AD1676" s="8"/>
      <c r="AE1676" s="8"/>
      <c r="AF1676" s="9"/>
      <c r="AG1676" s="9"/>
      <c r="AH1676" s="9"/>
      <c r="AI1676" s="9"/>
      <c r="AJ1676" s="9"/>
      <c r="AK1676" s="9"/>
      <c r="AL1676" s="9"/>
      <c r="AM1676" s="9"/>
      <c r="AN1676" s="9"/>
      <c r="AO1676" s="9">
        <v>10</v>
      </c>
      <c r="AP1676" s="9">
        <v>10</v>
      </c>
      <c r="AQ1676" s="9">
        <v>10</v>
      </c>
      <c r="AR1676" s="9">
        <v>10</v>
      </c>
      <c r="AS1676" s="9">
        <v>10</v>
      </c>
      <c r="AT1676" s="9">
        <v>10</v>
      </c>
      <c r="AU1676" s="9">
        <v>11</v>
      </c>
      <c r="AV1676" s="9">
        <v>14</v>
      </c>
      <c r="AW1676" s="9">
        <v>14</v>
      </c>
      <c r="AX1676" s="9">
        <v>14</v>
      </c>
      <c r="AY1676" s="9">
        <v>14</v>
      </c>
      <c r="AZ1676" s="9">
        <v>14</v>
      </c>
      <c r="BA1676" s="9">
        <v>14</v>
      </c>
      <c r="BB1676" s="9">
        <v>14</v>
      </c>
      <c r="BC1676" s="9">
        <v>14</v>
      </c>
      <c r="BD1676" s="10"/>
      <c r="BE1676" s="10"/>
      <c r="BF1676" s="10"/>
    </row>
    <row r="1677" spans="1:58" s="26" customFormat="1" x14ac:dyDescent="0.25">
      <c r="A1677" s="1" t="s">
        <v>64</v>
      </c>
      <c r="B1677" s="8"/>
      <c r="C1677" s="8"/>
      <c r="D1677" s="29"/>
      <c r="E1677" s="8"/>
      <c r="F1677" s="8"/>
      <c r="G1677" s="8"/>
      <c r="H1677" s="8"/>
      <c r="I1677" s="8"/>
      <c r="J1677" s="29"/>
      <c r="K1677" s="8"/>
      <c r="L1677" s="8"/>
      <c r="M1677" s="8"/>
      <c r="N1677" s="8"/>
      <c r="O1677" s="8"/>
      <c r="P1677" s="29"/>
      <c r="Q1677" s="8"/>
      <c r="R1677" s="8"/>
      <c r="S1677" s="29"/>
      <c r="T1677" s="8"/>
      <c r="U1677" s="8"/>
      <c r="V1677" s="8"/>
      <c r="W1677" s="29"/>
      <c r="X1677" s="8"/>
      <c r="Y1677" s="8"/>
      <c r="Z1677" s="8"/>
      <c r="AA1677" s="8"/>
      <c r="AB1677" s="8"/>
      <c r="AC1677" s="8"/>
      <c r="AD1677" s="8"/>
      <c r="AE1677" s="8"/>
      <c r="AF1677" s="9"/>
      <c r="AG1677" s="9"/>
      <c r="AH1677" s="9"/>
      <c r="AI1677" s="9"/>
      <c r="AJ1677" s="9"/>
      <c r="AK1677" s="9"/>
      <c r="AL1677" s="9"/>
      <c r="AM1677" s="9"/>
      <c r="AN1677" s="9"/>
      <c r="AO1677" s="9"/>
      <c r="AP1677" s="9"/>
      <c r="AQ1677" s="9"/>
      <c r="AR1677" s="9"/>
      <c r="AS1677" s="9"/>
      <c r="AT1677" s="9"/>
      <c r="AU1677" s="9"/>
      <c r="AV1677" s="9"/>
      <c r="AW1677" s="9"/>
      <c r="AX1677" s="9"/>
      <c r="AY1677" s="9"/>
      <c r="AZ1677" s="9"/>
      <c r="BA1677" s="9"/>
      <c r="BB1677" s="9"/>
      <c r="BC1677" s="9"/>
      <c r="BD1677" s="10"/>
      <c r="BE1677" s="10"/>
      <c r="BF1677" s="10"/>
    </row>
    <row r="1678" spans="1:58" s="26" customFormat="1" x14ac:dyDescent="0.25">
      <c r="A1678" s="1" t="s">
        <v>60</v>
      </c>
      <c r="B1678" s="8"/>
      <c r="C1678" s="8"/>
      <c r="D1678" s="29"/>
      <c r="E1678" s="8"/>
      <c r="F1678" s="8"/>
      <c r="G1678" s="8"/>
      <c r="H1678" s="8"/>
      <c r="I1678" s="8"/>
      <c r="J1678" s="29"/>
      <c r="K1678" s="8"/>
      <c r="L1678" s="8"/>
      <c r="M1678" s="8"/>
      <c r="N1678" s="8"/>
      <c r="O1678" s="8"/>
      <c r="P1678" s="29"/>
      <c r="Q1678" s="8"/>
      <c r="R1678" s="8"/>
      <c r="S1678" s="29"/>
      <c r="T1678" s="8"/>
      <c r="U1678" s="8"/>
      <c r="V1678" s="8"/>
      <c r="W1678" s="29"/>
      <c r="X1678" s="8"/>
      <c r="Y1678" s="8"/>
      <c r="Z1678" s="8"/>
      <c r="AA1678" s="8"/>
      <c r="AB1678" s="8"/>
      <c r="AC1678" s="8"/>
      <c r="AD1678" s="8"/>
      <c r="AE1678" s="8"/>
      <c r="AF1678" s="9"/>
      <c r="AG1678" s="9"/>
      <c r="AH1678" s="9"/>
      <c r="AI1678" s="9"/>
      <c r="AJ1678" s="9"/>
      <c r="AK1678" s="9"/>
      <c r="AL1678" s="9"/>
      <c r="AM1678" s="9"/>
      <c r="AN1678" s="9"/>
      <c r="AO1678" s="9"/>
      <c r="AP1678" s="9"/>
      <c r="AQ1678" s="9"/>
      <c r="AR1678" s="9"/>
      <c r="AS1678" s="9"/>
      <c r="AT1678" s="9"/>
      <c r="AU1678" s="9"/>
      <c r="AV1678" s="9"/>
      <c r="AW1678" s="9"/>
      <c r="AX1678" s="9"/>
      <c r="AY1678" s="9"/>
      <c r="AZ1678" s="9"/>
      <c r="BA1678" s="9"/>
      <c r="BB1678" s="9"/>
      <c r="BC1678" s="9"/>
      <c r="BD1678" s="10"/>
      <c r="BE1678" s="10"/>
      <c r="BF1678" s="10"/>
    </row>
    <row r="1679" spans="1:58" s="29" customFormat="1" x14ac:dyDescent="0.25">
      <c r="A1679" s="6" t="s">
        <v>68</v>
      </c>
      <c r="B1679" s="4"/>
      <c r="C1679" s="4"/>
      <c r="D1679" s="40"/>
      <c r="E1679" s="4"/>
      <c r="F1679" s="4"/>
      <c r="G1679" s="4"/>
      <c r="H1679" s="4"/>
      <c r="I1679" s="4"/>
      <c r="J1679" s="40"/>
      <c r="K1679" s="4"/>
      <c r="L1679" s="4"/>
      <c r="M1679" s="4"/>
      <c r="N1679" s="4"/>
      <c r="O1679" s="4"/>
      <c r="P1679" s="40"/>
      <c r="Q1679" s="4"/>
      <c r="R1679" s="4"/>
      <c r="S1679" s="40"/>
      <c r="T1679" s="4"/>
      <c r="U1679" s="4"/>
      <c r="V1679" s="4"/>
      <c r="W1679" s="40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  <c r="AL1679" s="4"/>
      <c r="AM1679" s="4"/>
      <c r="AN1679" s="4"/>
      <c r="AO1679" s="4">
        <f t="shared" ref="AO1679:BC1679" si="260">SUM(AO1676:AO1678)</f>
        <v>10</v>
      </c>
      <c r="AP1679" s="4">
        <f t="shared" si="260"/>
        <v>10</v>
      </c>
      <c r="AQ1679" s="4">
        <f t="shared" si="260"/>
        <v>10</v>
      </c>
      <c r="AR1679" s="4">
        <f t="shared" si="260"/>
        <v>10</v>
      </c>
      <c r="AS1679" s="4">
        <f t="shared" si="260"/>
        <v>10</v>
      </c>
      <c r="AT1679" s="4">
        <f t="shared" si="260"/>
        <v>10</v>
      </c>
      <c r="AU1679" s="4">
        <f t="shared" si="260"/>
        <v>11</v>
      </c>
      <c r="AV1679" s="4">
        <f t="shared" si="260"/>
        <v>14</v>
      </c>
      <c r="AW1679" s="4">
        <f t="shared" si="260"/>
        <v>14</v>
      </c>
      <c r="AX1679" s="4">
        <f t="shared" si="260"/>
        <v>14</v>
      </c>
      <c r="AY1679" s="4">
        <f t="shared" si="260"/>
        <v>14</v>
      </c>
      <c r="AZ1679" s="4">
        <f t="shared" si="260"/>
        <v>14</v>
      </c>
      <c r="BA1679" s="4">
        <f t="shared" si="260"/>
        <v>14</v>
      </c>
      <c r="BB1679" s="4">
        <f t="shared" si="260"/>
        <v>14</v>
      </c>
      <c r="BC1679" s="4">
        <f t="shared" si="260"/>
        <v>14</v>
      </c>
      <c r="BD1679" s="68"/>
      <c r="BE1679" s="68"/>
      <c r="BF1679" s="68"/>
    </row>
    <row r="1680" spans="1:58" s="26" customFormat="1" x14ac:dyDescent="0.25">
      <c r="A1680" s="8" t="s">
        <v>41</v>
      </c>
      <c r="B1680" s="8"/>
      <c r="C1680" s="8"/>
      <c r="D1680" s="29"/>
      <c r="E1680" s="8"/>
      <c r="F1680" s="8"/>
      <c r="G1680" s="8"/>
      <c r="H1680" s="8"/>
      <c r="I1680" s="8"/>
      <c r="J1680" s="29"/>
      <c r="K1680" s="8"/>
      <c r="L1680" s="8"/>
      <c r="M1680" s="8"/>
      <c r="N1680" s="8"/>
      <c r="O1680" s="8"/>
      <c r="P1680" s="29"/>
      <c r="Q1680" s="8"/>
      <c r="R1680" s="8"/>
      <c r="S1680" s="29"/>
      <c r="T1680" s="8"/>
      <c r="U1680" s="8"/>
      <c r="V1680" s="8"/>
      <c r="W1680" s="29"/>
      <c r="X1680" s="8"/>
      <c r="Y1680" s="8"/>
      <c r="Z1680" s="8"/>
      <c r="AA1680" s="8"/>
      <c r="AB1680" s="8"/>
      <c r="AC1680" s="8"/>
      <c r="AD1680" s="8"/>
      <c r="AE1680" s="8"/>
      <c r="AF1680" s="9"/>
      <c r="AG1680" s="9"/>
      <c r="AH1680" s="9"/>
      <c r="AI1680" s="9"/>
      <c r="AJ1680" s="9"/>
      <c r="AK1680" s="9"/>
      <c r="AL1680" s="9"/>
      <c r="AM1680" s="9"/>
      <c r="AN1680" s="9"/>
      <c r="AO1680" s="9"/>
      <c r="AP1680" s="9"/>
      <c r="AQ1680" s="9"/>
      <c r="AR1680" s="9"/>
      <c r="AS1680" s="9"/>
      <c r="AT1680" s="9"/>
      <c r="AU1680" s="9"/>
      <c r="AV1680" s="9"/>
      <c r="AW1680" s="9"/>
      <c r="AX1680" s="9"/>
      <c r="AY1680" s="9"/>
      <c r="AZ1680" s="9"/>
      <c r="BA1680" s="9"/>
      <c r="BB1680" s="9"/>
      <c r="BC1680" s="9"/>
      <c r="BD1680" s="10"/>
      <c r="BE1680" s="10"/>
      <c r="BF1680" s="10"/>
    </row>
    <row r="1681" spans="1:61" s="26" customFormat="1" x14ac:dyDescent="0.25">
      <c r="A1681" s="1" t="s">
        <v>67</v>
      </c>
      <c r="B1681" s="8"/>
      <c r="C1681" s="8"/>
      <c r="D1681" s="29"/>
      <c r="E1681" s="8"/>
      <c r="F1681" s="8"/>
      <c r="G1681" s="8"/>
      <c r="H1681" s="8"/>
      <c r="I1681" s="8"/>
      <c r="J1681" s="29"/>
      <c r="K1681" s="8"/>
      <c r="L1681" s="8"/>
      <c r="M1681" s="8"/>
      <c r="N1681" s="8"/>
      <c r="O1681" s="8"/>
      <c r="P1681" s="29"/>
      <c r="Q1681" s="8"/>
      <c r="R1681" s="8"/>
      <c r="S1681" s="29"/>
      <c r="T1681" s="8"/>
      <c r="U1681" s="8"/>
      <c r="V1681" s="8"/>
      <c r="W1681" s="29"/>
      <c r="X1681" s="8"/>
      <c r="Y1681" s="8"/>
      <c r="Z1681" s="8"/>
      <c r="AA1681" s="8"/>
      <c r="AB1681" s="8"/>
      <c r="AC1681" s="8"/>
      <c r="AD1681" s="8"/>
      <c r="AE1681" s="8"/>
      <c r="AF1681" s="9"/>
      <c r="AG1681" s="9"/>
      <c r="AH1681" s="9"/>
      <c r="AI1681" s="9"/>
      <c r="AJ1681" s="9">
        <v>8</v>
      </c>
      <c r="AK1681" s="9">
        <v>7</v>
      </c>
      <c r="AL1681" s="9">
        <v>6</v>
      </c>
      <c r="AM1681" s="9">
        <v>6</v>
      </c>
      <c r="AN1681" s="9">
        <v>10</v>
      </c>
      <c r="AO1681" s="9">
        <v>10</v>
      </c>
      <c r="AP1681" s="9">
        <v>9</v>
      </c>
      <c r="AQ1681" s="9">
        <v>9</v>
      </c>
      <c r="AR1681" s="9">
        <v>9</v>
      </c>
      <c r="AS1681" s="9">
        <v>9</v>
      </c>
      <c r="AT1681" s="9">
        <v>9</v>
      </c>
      <c r="AU1681" s="9">
        <v>9</v>
      </c>
      <c r="AV1681" s="9">
        <v>9</v>
      </c>
      <c r="AW1681" s="9">
        <v>9</v>
      </c>
      <c r="AX1681" s="9">
        <v>9</v>
      </c>
      <c r="AY1681" s="9">
        <v>9</v>
      </c>
      <c r="AZ1681" s="9">
        <v>9</v>
      </c>
      <c r="BA1681" s="9">
        <v>9</v>
      </c>
      <c r="BB1681" s="9">
        <v>9</v>
      </c>
      <c r="BC1681" s="9">
        <v>9</v>
      </c>
      <c r="BD1681" s="10"/>
      <c r="BE1681" s="10"/>
      <c r="BF1681" s="10"/>
    </row>
    <row r="1682" spans="1:61" s="26" customFormat="1" x14ac:dyDescent="0.25">
      <c r="A1682" s="1" t="s">
        <v>64</v>
      </c>
      <c r="B1682" s="8"/>
      <c r="C1682" s="8"/>
      <c r="D1682" s="29"/>
      <c r="E1682" s="8"/>
      <c r="F1682" s="8"/>
      <c r="G1682" s="8"/>
      <c r="H1682" s="8"/>
      <c r="I1682" s="8"/>
      <c r="J1682" s="29"/>
      <c r="K1682" s="8"/>
      <c r="L1682" s="8"/>
      <c r="M1682" s="8"/>
      <c r="N1682" s="8"/>
      <c r="O1682" s="8"/>
      <c r="P1682" s="29"/>
      <c r="Q1682" s="8"/>
      <c r="R1682" s="8"/>
      <c r="S1682" s="29"/>
      <c r="T1682" s="8"/>
      <c r="U1682" s="8"/>
      <c r="V1682" s="8"/>
      <c r="W1682" s="29"/>
      <c r="X1682" s="8"/>
      <c r="Y1682" s="8"/>
      <c r="Z1682" s="8"/>
      <c r="AA1682" s="8"/>
      <c r="AB1682" s="8"/>
      <c r="AC1682" s="8"/>
      <c r="AD1682" s="8"/>
      <c r="AE1682" s="8"/>
      <c r="AF1682" s="9"/>
      <c r="AG1682" s="9"/>
      <c r="AH1682" s="9"/>
      <c r="AI1682" s="9"/>
      <c r="AJ1682" s="9"/>
      <c r="AK1682" s="9"/>
      <c r="AL1682" s="9"/>
      <c r="AM1682" s="9"/>
      <c r="AN1682" s="9"/>
      <c r="AO1682" s="9"/>
      <c r="AP1682" s="9"/>
      <c r="AQ1682" s="9"/>
      <c r="AR1682" s="9"/>
      <c r="AS1682" s="9"/>
      <c r="AT1682" s="9"/>
      <c r="AU1682" s="9"/>
      <c r="AV1682" s="9"/>
      <c r="AW1682" s="9"/>
      <c r="AX1682" s="9"/>
      <c r="AY1682" s="9"/>
      <c r="AZ1682" s="9"/>
      <c r="BA1682" s="9"/>
      <c r="BB1682" s="9"/>
      <c r="BC1682" s="9"/>
      <c r="BD1682" s="10"/>
      <c r="BE1682" s="10"/>
      <c r="BF1682" s="10"/>
    </row>
    <row r="1683" spans="1:61" s="26" customFormat="1" x14ac:dyDescent="0.25">
      <c r="A1683" s="1" t="s">
        <v>60</v>
      </c>
      <c r="B1683" s="8"/>
      <c r="C1683" s="8"/>
      <c r="D1683" s="29"/>
      <c r="E1683" s="8"/>
      <c r="F1683" s="8"/>
      <c r="G1683" s="8"/>
      <c r="H1683" s="8"/>
      <c r="I1683" s="8"/>
      <c r="J1683" s="29"/>
      <c r="K1683" s="8"/>
      <c r="L1683" s="8"/>
      <c r="M1683" s="8"/>
      <c r="N1683" s="8"/>
      <c r="O1683" s="8"/>
      <c r="P1683" s="29"/>
      <c r="Q1683" s="8"/>
      <c r="R1683" s="8"/>
      <c r="S1683" s="29"/>
      <c r="T1683" s="8"/>
      <c r="U1683" s="8"/>
      <c r="V1683" s="8"/>
      <c r="W1683" s="29"/>
      <c r="X1683" s="8"/>
      <c r="Y1683" s="8"/>
      <c r="Z1683" s="8"/>
      <c r="AA1683" s="8"/>
      <c r="AB1683" s="8"/>
      <c r="AC1683" s="8"/>
      <c r="AD1683" s="8"/>
      <c r="AE1683" s="8"/>
      <c r="AF1683" s="9"/>
      <c r="AG1683" s="9"/>
      <c r="AH1683" s="9"/>
      <c r="AI1683" s="9"/>
      <c r="AJ1683" s="9"/>
      <c r="AK1683" s="9"/>
      <c r="AL1683" s="9"/>
      <c r="AM1683" s="9"/>
      <c r="AN1683" s="9"/>
      <c r="AO1683" s="9"/>
      <c r="AP1683" s="9"/>
      <c r="AQ1683" s="9"/>
      <c r="AR1683" s="9"/>
      <c r="AS1683" s="9"/>
      <c r="AT1683" s="9"/>
      <c r="AU1683" s="9"/>
      <c r="AV1683" s="9"/>
      <c r="AW1683" s="9"/>
      <c r="AX1683" s="9"/>
      <c r="AY1683" s="9"/>
      <c r="AZ1683" s="9"/>
      <c r="BA1683" s="9"/>
      <c r="BB1683" s="9"/>
      <c r="BC1683" s="9"/>
      <c r="BD1683" s="10"/>
      <c r="BE1683" s="10"/>
      <c r="BF1683" s="10"/>
    </row>
    <row r="1684" spans="1:61" s="29" customFormat="1" x14ac:dyDescent="0.25">
      <c r="A1684" s="6" t="s">
        <v>68</v>
      </c>
      <c r="B1684" s="4"/>
      <c r="C1684" s="4"/>
      <c r="D1684" s="40"/>
      <c r="E1684" s="4"/>
      <c r="F1684" s="4"/>
      <c r="G1684" s="4"/>
      <c r="H1684" s="4"/>
      <c r="I1684" s="4"/>
      <c r="J1684" s="40"/>
      <c r="K1684" s="4"/>
      <c r="L1684" s="4"/>
      <c r="M1684" s="4"/>
      <c r="N1684" s="4"/>
      <c r="O1684" s="4"/>
      <c r="P1684" s="40"/>
      <c r="Q1684" s="4"/>
      <c r="R1684" s="4"/>
      <c r="S1684" s="40"/>
      <c r="T1684" s="4"/>
      <c r="U1684" s="4"/>
      <c r="V1684" s="4"/>
      <c r="W1684" s="40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>
        <f t="shared" ref="AJ1684:BC1684" si="261">SUM(AJ1681:AJ1683)</f>
        <v>8</v>
      </c>
      <c r="AK1684" s="4">
        <f t="shared" si="261"/>
        <v>7</v>
      </c>
      <c r="AL1684" s="4">
        <f t="shared" si="261"/>
        <v>6</v>
      </c>
      <c r="AM1684" s="4">
        <f t="shared" si="261"/>
        <v>6</v>
      </c>
      <c r="AN1684" s="4">
        <f t="shared" si="261"/>
        <v>10</v>
      </c>
      <c r="AO1684" s="4">
        <f t="shared" si="261"/>
        <v>10</v>
      </c>
      <c r="AP1684" s="4">
        <f t="shared" si="261"/>
        <v>9</v>
      </c>
      <c r="AQ1684" s="4">
        <f t="shared" si="261"/>
        <v>9</v>
      </c>
      <c r="AR1684" s="4">
        <f t="shared" si="261"/>
        <v>9</v>
      </c>
      <c r="AS1684" s="4">
        <f t="shared" si="261"/>
        <v>9</v>
      </c>
      <c r="AT1684" s="4">
        <f t="shared" si="261"/>
        <v>9</v>
      </c>
      <c r="AU1684" s="4">
        <f t="shared" si="261"/>
        <v>9</v>
      </c>
      <c r="AV1684" s="4">
        <f t="shared" si="261"/>
        <v>9</v>
      </c>
      <c r="AW1684" s="4">
        <f t="shared" si="261"/>
        <v>9</v>
      </c>
      <c r="AX1684" s="4">
        <f t="shared" si="261"/>
        <v>9</v>
      </c>
      <c r="AY1684" s="4">
        <f t="shared" si="261"/>
        <v>9</v>
      </c>
      <c r="AZ1684" s="4">
        <f t="shared" si="261"/>
        <v>9</v>
      </c>
      <c r="BA1684" s="4">
        <f t="shared" si="261"/>
        <v>9</v>
      </c>
      <c r="BB1684" s="4">
        <f t="shared" si="261"/>
        <v>9</v>
      </c>
      <c r="BC1684" s="4">
        <f t="shared" si="261"/>
        <v>9</v>
      </c>
      <c r="BD1684" s="68"/>
      <c r="BE1684" s="68"/>
      <c r="BF1684" s="68"/>
    </row>
    <row r="1685" spans="1:61" s="26" customFormat="1" x14ac:dyDescent="0.25">
      <c r="A1685" s="8" t="s">
        <v>103</v>
      </c>
      <c r="B1685" s="8"/>
      <c r="C1685" s="8"/>
      <c r="D1685" s="29"/>
      <c r="E1685" s="8"/>
      <c r="F1685" s="8"/>
      <c r="G1685" s="8"/>
      <c r="H1685" s="8"/>
      <c r="I1685" s="8"/>
      <c r="J1685" s="29"/>
      <c r="K1685" s="8"/>
      <c r="L1685" s="8"/>
      <c r="M1685" s="8"/>
      <c r="N1685" s="8"/>
      <c r="O1685" s="8"/>
      <c r="P1685" s="29"/>
      <c r="Q1685" s="8"/>
      <c r="R1685" s="8"/>
      <c r="S1685" s="29"/>
      <c r="T1685" s="8"/>
      <c r="U1685" s="8"/>
      <c r="V1685" s="8"/>
      <c r="W1685" s="29"/>
      <c r="X1685" s="8"/>
      <c r="Y1685" s="8"/>
      <c r="Z1685" s="8"/>
      <c r="AA1685" s="8"/>
      <c r="AB1685" s="8"/>
      <c r="AC1685" s="8"/>
      <c r="AD1685" s="8"/>
      <c r="AE1685" s="8"/>
      <c r="AF1685" s="9"/>
      <c r="AG1685" s="9"/>
      <c r="AH1685" s="9"/>
      <c r="AI1685" s="9"/>
      <c r="AJ1685" s="9"/>
      <c r="AK1685" s="9"/>
      <c r="AL1685" s="9"/>
      <c r="AM1685" s="9"/>
      <c r="AN1685" s="9"/>
      <c r="AO1685" s="9"/>
      <c r="AP1685" s="9"/>
      <c r="AQ1685" s="9"/>
      <c r="AR1685" s="9"/>
      <c r="AS1685" s="9"/>
      <c r="AT1685" s="9"/>
      <c r="AU1685" s="9"/>
      <c r="AV1685" s="9"/>
      <c r="AW1685" s="9"/>
      <c r="AX1685" s="9"/>
      <c r="AY1685" s="9"/>
      <c r="AZ1685" s="9"/>
      <c r="BA1685" s="9"/>
      <c r="BB1685" s="9"/>
      <c r="BC1685" s="9"/>
      <c r="BD1685" s="10"/>
      <c r="BE1685" s="10"/>
      <c r="BF1685" s="10"/>
    </row>
    <row r="1686" spans="1:61" s="26" customFormat="1" x14ac:dyDescent="0.25">
      <c r="A1686" s="1" t="s">
        <v>67</v>
      </c>
      <c r="B1686" s="8"/>
      <c r="C1686" s="8"/>
      <c r="D1686" s="29"/>
      <c r="E1686" s="8"/>
      <c r="F1686" s="8"/>
      <c r="G1686" s="8"/>
      <c r="H1686" s="8"/>
      <c r="I1686" s="8"/>
      <c r="J1686" s="29"/>
      <c r="K1686" s="8"/>
      <c r="L1686" s="8"/>
      <c r="M1686" s="8"/>
      <c r="N1686" s="8"/>
      <c r="O1686" s="8"/>
      <c r="P1686" s="29"/>
      <c r="Q1686" s="8"/>
      <c r="R1686" s="8"/>
      <c r="S1686" s="29"/>
      <c r="T1686" s="8"/>
      <c r="U1686" s="8"/>
      <c r="V1686" s="8"/>
      <c r="W1686" s="29"/>
      <c r="X1686" s="8"/>
      <c r="Y1686" s="8"/>
      <c r="Z1686" s="8"/>
      <c r="AA1686" s="8"/>
      <c r="AB1686" s="8"/>
      <c r="AC1686" s="8"/>
      <c r="AD1686" s="8"/>
      <c r="AE1686" s="8"/>
      <c r="AF1686" s="9"/>
      <c r="AG1686" s="9"/>
      <c r="AH1686" s="9"/>
      <c r="AI1686" s="9"/>
      <c r="AJ1686" s="9"/>
      <c r="AK1686" s="9"/>
      <c r="AL1686" s="9"/>
      <c r="AM1686" s="9"/>
      <c r="AN1686" s="9">
        <v>5</v>
      </c>
      <c r="AO1686" s="9">
        <v>5</v>
      </c>
      <c r="AP1686" s="9">
        <v>4</v>
      </c>
      <c r="AQ1686" s="9">
        <v>4</v>
      </c>
      <c r="AR1686" s="9">
        <v>4</v>
      </c>
      <c r="AS1686" s="9">
        <v>4</v>
      </c>
      <c r="AT1686" s="9">
        <v>4</v>
      </c>
      <c r="AU1686" s="9">
        <v>4</v>
      </c>
      <c r="AV1686" s="9">
        <v>4</v>
      </c>
      <c r="AW1686" s="9">
        <v>4</v>
      </c>
      <c r="AX1686" s="9">
        <v>4</v>
      </c>
      <c r="AY1686" s="9">
        <v>4</v>
      </c>
      <c r="AZ1686" s="9">
        <v>4</v>
      </c>
      <c r="BA1686" s="9">
        <v>4</v>
      </c>
      <c r="BB1686" s="9">
        <v>4</v>
      </c>
      <c r="BC1686" s="9">
        <v>4</v>
      </c>
      <c r="BD1686" s="10"/>
      <c r="BE1686" s="10"/>
      <c r="BF1686" s="10"/>
    </row>
    <row r="1687" spans="1:61" s="26" customFormat="1" x14ac:dyDescent="0.25">
      <c r="A1687" s="1" t="s">
        <v>64</v>
      </c>
      <c r="B1687" s="8"/>
      <c r="C1687" s="8"/>
      <c r="D1687" s="29"/>
      <c r="E1687" s="8"/>
      <c r="F1687" s="8"/>
      <c r="G1687" s="8"/>
      <c r="H1687" s="8"/>
      <c r="I1687" s="8"/>
      <c r="J1687" s="29"/>
      <c r="K1687" s="8"/>
      <c r="L1687" s="8"/>
      <c r="M1687" s="8"/>
      <c r="N1687" s="8"/>
      <c r="O1687" s="8"/>
      <c r="P1687" s="29"/>
      <c r="Q1687" s="8"/>
      <c r="R1687" s="8"/>
      <c r="S1687" s="29"/>
      <c r="T1687" s="8"/>
      <c r="U1687" s="8"/>
      <c r="V1687" s="8"/>
      <c r="W1687" s="29"/>
      <c r="X1687" s="8"/>
      <c r="Y1687" s="8"/>
      <c r="Z1687" s="8"/>
      <c r="AA1687" s="8"/>
      <c r="AB1687" s="8"/>
      <c r="AC1687" s="8"/>
      <c r="AD1687" s="8"/>
      <c r="AE1687" s="8"/>
      <c r="AF1687" s="9"/>
      <c r="AG1687" s="9"/>
      <c r="AH1687" s="9"/>
      <c r="AI1687" s="9"/>
      <c r="AJ1687" s="9"/>
      <c r="AK1687" s="9"/>
      <c r="AL1687" s="9"/>
      <c r="AM1687" s="9"/>
      <c r="AN1687" s="9"/>
      <c r="AO1687" s="9"/>
      <c r="AP1687" s="9"/>
      <c r="AQ1687" s="9"/>
      <c r="AR1687" s="9"/>
      <c r="AS1687" s="9"/>
      <c r="AT1687" s="9"/>
      <c r="AU1687" s="9"/>
      <c r="AV1687" s="9"/>
      <c r="AW1687" s="9"/>
      <c r="AX1687" s="9"/>
      <c r="AY1687" s="9"/>
      <c r="AZ1687" s="9"/>
      <c r="BA1687" s="9"/>
      <c r="BB1687" s="9"/>
      <c r="BC1687" s="9"/>
      <c r="BD1687" s="10"/>
      <c r="BE1687" s="10"/>
      <c r="BF1687" s="10"/>
    </row>
    <row r="1688" spans="1:61" s="26" customFormat="1" x14ac:dyDescent="0.25">
      <c r="A1688" s="1" t="s">
        <v>60</v>
      </c>
      <c r="B1688" s="8"/>
      <c r="C1688" s="8"/>
      <c r="D1688" s="29"/>
      <c r="E1688" s="8"/>
      <c r="F1688" s="8"/>
      <c r="G1688" s="8"/>
      <c r="H1688" s="8"/>
      <c r="I1688" s="8"/>
      <c r="J1688" s="29"/>
      <c r="K1688" s="8"/>
      <c r="L1688" s="8"/>
      <c r="M1688" s="8"/>
      <c r="N1688" s="8"/>
      <c r="O1688" s="8"/>
      <c r="P1688" s="29"/>
      <c r="Q1688" s="8"/>
      <c r="R1688" s="8"/>
      <c r="S1688" s="29"/>
      <c r="T1688" s="8"/>
      <c r="U1688" s="8"/>
      <c r="V1688" s="8"/>
      <c r="W1688" s="29"/>
      <c r="X1688" s="8"/>
      <c r="Y1688" s="8"/>
      <c r="Z1688" s="8"/>
      <c r="AA1688" s="8"/>
      <c r="AB1688" s="8"/>
      <c r="AC1688" s="8"/>
      <c r="AD1688" s="8"/>
      <c r="AE1688" s="8"/>
      <c r="AF1688" s="9"/>
      <c r="AG1688" s="9"/>
      <c r="AH1688" s="9"/>
      <c r="AI1688" s="9"/>
      <c r="AJ1688" s="9"/>
      <c r="AK1688" s="9"/>
      <c r="AL1688" s="9"/>
      <c r="AM1688" s="9"/>
      <c r="AN1688" s="9"/>
      <c r="AO1688" s="9"/>
      <c r="AP1688" s="9"/>
      <c r="AQ1688" s="9"/>
      <c r="AR1688" s="9"/>
      <c r="AS1688" s="9"/>
      <c r="AT1688" s="9"/>
      <c r="AU1688" s="9"/>
      <c r="AV1688" s="9"/>
      <c r="AW1688" s="9"/>
      <c r="AX1688" s="9"/>
      <c r="AY1688" s="9"/>
      <c r="AZ1688" s="9"/>
      <c r="BA1688" s="9"/>
      <c r="BB1688" s="9"/>
      <c r="BC1688" s="9"/>
      <c r="BD1688" s="10"/>
      <c r="BE1688" s="10"/>
      <c r="BF1688" s="10"/>
    </row>
    <row r="1689" spans="1:61" s="29" customFormat="1" x14ac:dyDescent="0.25">
      <c r="A1689" s="6" t="s">
        <v>68</v>
      </c>
      <c r="B1689" s="4"/>
      <c r="C1689" s="4"/>
      <c r="D1689" s="40"/>
      <c r="E1689" s="4"/>
      <c r="F1689" s="4"/>
      <c r="G1689" s="4"/>
      <c r="H1689" s="4"/>
      <c r="I1689" s="4"/>
      <c r="J1689" s="40"/>
      <c r="K1689" s="4"/>
      <c r="L1689" s="4"/>
      <c r="M1689" s="4"/>
      <c r="N1689" s="4"/>
      <c r="O1689" s="4"/>
      <c r="P1689" s="40"/>
      <c r="Q1689" s="4"/>
      <c r="R1689" s="4"/>
      <c r="S1689" s="40"/>
      <c r="T1689" s="4"/>
      <c r="U1689" s="4"/>
      <c r="V1689" s="4"/>
      <c r="W1689" s="40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  <c r="AL1689" s="4"/>
      <c r="AM1689" s="4"/>
      <c r="AN1689" s="4"/>
      <c r="AO1689" s="4"/>
      <c r="AP1689" s="4"/>
      <c r="AQ1689" s="4"/>
      <c r="AR1689" s="4">
        <f t="shared" ref="AR1689:BC1689" si="262">SUM(AR1686:AR1688)</f>
        <v>4</v>
      </c>
      <c r="AS1689" s="4">
        <f t="shared" si="262"/>
        <v>4</v>
      </c>
      <c r="AT1689" s="4">
        <f t="shared" si="262"/>
        <v>4</v>
      </c>
      <c r="AU1689" s="4">
        <f t="shared" si="262"/>
        <v>4</v>
      </c>
      <c r="AV1689" s="4">
        <f t="shared" si="262"/>
        <v>4</v>
      </c>
      <c r="AW1689" s="4">
        <f t="shared" si="262"/>
        <v>4</v>
      </c>
      <c r="AX1689" s="4">
        <f t="shared" si="262"/>
        <v>4</v>
      </c>
      <c r="AY1689" s="4">
        <f t="shared" si="262"/>
        <v>4</v>
      </c>
      <c r="AZ1689" s="4">
        <f t="shared" si="262"/>
        <v>4</v>
      </c>
      <c r="BA1689" s="4">
        <f t="shared" si="262"/>
        <v>4</v>
      </c>
      <c r="BB1689" s="4">
        <f t="shared" si="262"/>
        <v>4</v>
      </c>
      <c r="BC1689" s="4">
        <f t="shared" si="262"/>
        <v>4</v>
      </c>
      <c r="BD1689" s="68"/>
      <c r="BE1689" s="68"/>
      <c r="BF1689" s="68"/>
    </row>
    <row r="1690" spans="1:61" s="26" customFormat="1" x14ac:dyDescent="0.25">
      <c r="A1690" s="8" t="s">
        <v>104</v>
      </c>
      <c r="B1690" s="9"/>
      <c r="C1690" s="9"/>
      <c r="D1690" s="10"/>
      <c r="E1690" s="9"/>
      <c r="F1690" s="9"/>
      <c r="G1690" s="10"/>
      <c r="H1690" s="9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  <c r="AC1690" s="10"/>
      <c r="AD1690" s="10"/>
      <c r="AE1690" s="10"/>
      <c r="AF1690" s="9"/>
      <c r="AG1690" s="9"/>
      <c r="AH1690" s="9"/>
      <c r="AI1690" s="9"/>
      <c r="AJ1690" s="9"/>
      <c r="AK1690" s="9"/>
      <c r="AL1690" s="9"/>
      <c r="AM1690" s="9"/>
      <c r="AN1690" s="9"/>
      <c r="AO1690" s="9"/>
      <c r="AP1690" s="9"/>
      <c r="AQ1690" s="9"/>
      <c r="AR1690" s="9"/>
      <c r="AS1690" s="9"/>
      <c r="AT1690" s="9"/>
      <c r="AU1690" s="9"/>
      <c r="AV1690" s="9"/>
      <c r="AW1690" s="9"/>
      <c r="AX1690" s="9"/>
      <c r="AY1690" s="9"/>
      <c r="AZ1690" s="9"/>
      <c r="BA1690" s="9"/>
      <c r="BB1690" s="9"/>
      <c r="BC1690" s="9"/>
      <c r="BD1690" s="10"/>
      <c r="BE1690" s="10"/>
      <c r="BF1690" s="10"/>
    </row>
    <row r="1691" spans="1:61" x14ac:dyDescent="0.25">
      <c r="A1691" s="1" t="s">
        <v>67</v>
      </c>
      <c r="B1691" s="8"/>
      <c r="C1691" s="8"/>
      <c r="D1691" s="29"/>
      <c r="E1691" s="8"/>
      <c r="F1691" s="8"/>
      <c r="G1691" s="8"/>
      <c r="H1691" s="8"/>
      <c r="I1691" s="8"/>
      <c r="J1691" s="29"/>
      <c r="K1691" s="8"/>
      <c r="L1691" s="8"/>
      <c r="M1691" s="8"/>
      <c r="N1691" s="8"/>
      <c r="O1691" s="8"/>
      <c r="P1691" s="29"/>
      <c r="Q1691" s="8"/>
      <c r="R1691" s="8"/>
      <c r="S1691" s="29"/>
      <c r="T1691" s="8"/>
      <c r="U1691" s="8"/>
      <c r="V1691" s="8"/>
      <c r="W1691" s="29"/>
      <c r="X1691" s="8"/>
      <c r="Y1691" s="8"/>
      <c r="Z1691" s="8"/>
      <c r="AA1691" s="8"/>
      <c r="AB1691" s="8"/>
      <c r="AC1691" s="8"/>
      <c r="AD1691" s="8"/>
      <c r="AE1691" s="8"/>
      <c r="AF1691" s="9"/>
      <c r="AG1691" s="9"/>
      <c r="AH1691" s="9"/>
      <c r="AI1691" s="9"/>
      <c r="AJ1691" s="9"/>
      <c r="AK1691" s="9"/>
      <c r="AL1691" s="9"/>
      <c r="AM1691" s="9"/>
      <c r="AN1691" s="9"/>
      <c r="AO1691" s="9"/>
      <c r="AP1691" s="9"/>
      <c r="AQ1691" s="9"/>
      <c r="AR1691" s="9"/>
      <c r="AS1691" s="9"/>
      <c r="AT1691" s="9"/>
      <c r="AU1691" s="9"/>
      <c r="AV1691" s="9">
        <v>1</v>
      </c>
      <c r="AW1691" s="9">
        <v>1</v>
      </c>
      <c r="AX1691" s="9">
        <v>1</v>
      </c>
      <c r="AY1691" s="9">
        <v>1</v>
      </c>
      <c r="AZ1691" s="9">
        <v>1</v>
      </c>
      <c r="BA1691" s="9">
        <v>1</v>
      </c>
      <c r="BB1691" s="9">
        <v>16</v>
      </c>
      <c r="BC1691" s="9">
        <v>21</v>
      </c>
      <c r="BD1691" s="9">
        <v>21</v>
      </c>
      <c r="BE1691" s="9">
        <v>21</v>
      </c>
      <c r="BF1691" s="9">
        <v>21</v>
      </c>
      <c r="BG1691" s="9">
        <v>21</v>
      </c>
      <c r="BH1691" s="9">
        <v>21</v>
      </c>
      <c r="BI1691" s="9">
        <v>21</v>
      </c>
    </row>
    <row r="1692" spans="1:61" x14ac:dyDescent="0.25">
      <c r="A1692" s="1" t="s">
        <v>64</v>
      </c>
      <c r="B1692" s="8"/>
      <c r="C1692" s="8"/>
      <c r="D1692" s="29"/>
      <c r="E1692" s="8"/>
      <c r="F1692" s="8"/>
      <c r="G1692" s="8"/>
      <c r="H1692" s="8"/>
      <c r="I1692" s="8"/>
      <c r="J1692" s="29"/>
      <c r="K1692" s="8"/>
      <c r="L1692" s="8"/>
      <c r="M1692" s="8"/>
      <c r="N1692" s="8"/>
      <c r="O1692" s="8"/>
      <c r="P1692" s="29"/>
      <c r="Q1692" s="8"/>
      <c r="R1692" s="8"/>
      <c r="S1692" s="29"/>
      <c r="T1692" s="8"/>
      <c r="U1692" s="8"/>
      <c r="V1692" s="8"/>
      <c r="W1692" s="29"/>
      <c r="X1692" s="8"/>
      <c r="Y1692" s="8"/>
      <c r="Z1692" s="8"/>
      <c r="AA1692" s="8"/>
      <c r="AB1692" s="8"/>
      <c r="AC1692" s="8"/>
      <c r="AD1692" s="8"/>
      <c r="AE1692" s="8"/>
      <c r="AF1692" s="9"/>
      <c r="AG1692" s="9"/>
      <c r="AH1692" s="9"/>
      <c r="AI1692" s="9"/>
      <c r="AJ1692" s="9"/>
      <c r="AK1692" s="9"/>
      <c r="AL1692" s="9"/>
      <c r="AM1692" s="9"/>
      <c r="AN1692" s="9"/>
      <c r="AO1692" s="9"/>
      <c r="AP1692" s="9"/>
      <c r="AQ1692" s="9"/>
      <c r="AR1692" s="9"/>
      <c r="AS1692" s="9"/>
      <c r="AT1692" s="9"/>
      <c r="AU1692" s="9"/>
      <c r="AV1692" s="9"/>
      <c r="AW1692" s="9"/>
      <c r="AX1692" s="9"/>
      <c r="AY1692" s="9"/>
      <c r="AZ1692" s="9"/>
      <c r="BA1692" s="9"/>
      <c r="BB1692" s="9"/>
      <c r="BC1692" s="9"/>
    </row>
    <row r="1693" spans="1:61" x14ac:dyDescent="0.25">
      <c r="A1693" s="1" t="s">
        <v>60</v>
      </c>
      <c r="B1693" s="8"/>
      <c r="C1693" s="8"/>
      <c r="D1693" s="29"/>
      <c r="E1693" s="8"/>
      <c r="F1693" s="8"/>
      <c r="G1693" s="8"/>
      <c r="H1693" s="8"/>
      <c r="I1693" s="8"/>
      <c r="J1693" s="29"/>
      <c r="K1693" s="8"/>
      <c r="L1693" s="8"/>
      <c r="M1693" s="8"/>
      <c r="N1693" s="8"/>
      <c r="O1693" s="8"/>
      <c r="P1693" s="29"/>
      <c r="Q1693" s="8"/>
      <c r="R1693" s="8"/>
      <c r="S1693" s="29"/>
      <c r="T1693" s="8"/>
      <c r="U1693" s="8"/>
      <c r="V1693" s="8"/>
      <c r="W1693" s="29"/>
      <c r="X1693" s="8"/>
      <c r="Y1693" s="8"/>
      <c r="Z1693" s="8"/>
      <c r="AA1693" s="8"/>
      <c r="AB1693" s="8"/>
      <c r="AC1693" s="8"/>
      <c r="AD1693" s="8"/>
      <c r="AE1693" s="8"/>
      <c r="AF1693" s="9"/>
      <c r="AG1693" s="9"/>
      <c r="AH1693" s="9"/>
      <c r="AI1693" s="9"/>
      <c r="AJ1693" s="9"/>
      <c r="AK1693" s="9"/>
      <c r="AL1693" s="9"/>
      <c r="AM1693" s="9"/>
      <c r="AN1693" s="9"/>
      <c r="AO1693" s="9"/>
      <c r="AP1693" s="9"/>
      <c r="AQ1693" s="9"/>
      <c r="AR1693" s="9"/>
      <c r="AS1693" s="9"/>
      <c r="AT1693" s="9"/>
      <c r="AU1693" s="9"/>
      <c r="AV1693" s="9"/>
      <c r="AW1693" s="9"/>
      <c r="AX1693" s="9"/>
      <c r="AY1693" s="9"/>
      <c r="AZ1693" s="9"/>
      <c r="BA1693" s="9"/>
      <c r="BB1693" s="9"/>
      <c r="BC1693" s="9"/>
    </row>
    <row r="1694" spans="1:61" s="1" customFormat="1" x14ac:dyDescent="0.25">
      <c r="A1694" s="6" t="s">
        <v>68</v>
      </c>
      <c r="B1694" s="4"/>
      <c r="C1694" s="4"/>
      <c r="D1694" s="40"/>
      <c r="E1694" s="4"/>
      <c r="F1694" s="4"/>
      <c r="G1694" s="4"/>
      <c r="H1694" s="4"/>
      <c r="I1694" s="4"/>
      <c r="J1694" s="40"/>
      <c r="K1694" s="4"/>
      <c r="L1694" s="4"/>
      <c r="M1694" s="4"/>
      <c r="N1694" s="4"/>
      <c r="O1694" s="4"/>
      <c r="P1694" s="40"/>
      <c r="Q1694" s="4"/>
      <c r="R1694" s="4"/>
      <c r="S1694" s="40"/>
      <c r="T1694" s="4"/>
      <c r="U1694" s="4"/>
      <c r="V1694" s="4"/>
      <c r="W1694" s="40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  <c r="AL1694" s="4"/>
      <c r="AM1694" s="4"/>
      <c r="AN1694" s="4"/>
      <c r="AO1694" s="4"/>
      <c r="AP1694" s="4"/>
      <c r="AQ1694" s="4"/>
      <c r="AR1694" s="4"/>
      <c r="AS1694" s="4"/>
      <c r="AT1694" s="4"/>
      <c r="AU1694" s="4"/>
      <c r="AV1694" s="4">
        <f t="shared" ref="AV1694:BI1694" si="263">SUM(AV1691:AV1693)</f>
        <v>1</v>
      </c>
      <c r="AW1694" s="4">
        <f t="shared" si="263"/>
        <v>1</v>
      </c>
      <c r="AX1694" s="4">
        <f t="shared" si="263"/>
        <v>1</v>
      </c>
      <c r="AY1694" s="4">
        <f t="shared" si="263"/>
        <v>1</v>
      </c>
      <c r="AZ1694" s="4">
        <f t="shared" si="263"/>
        <v>1</v>
      </c>
      <c r="BA1694" s="4">
        <f t="shared" si="263"/>
        <v>1</v>
      </c>
      <c r="BB1694" s="4">
        <f t="shared" si="263"/>
        <v>16</v>
      </c>
      <c r="BC1694" s="4">
        <f t="shared" si="263"/>
        <v>21</v>
      </c>
      <c r="BD1694" s="4">
        <f t="shared" si="263"/>
        <v>21</v>
      </c>
      <c r="BE1694" s="4">
        <f t="shared" si="263"/>
        <v>21</v>
      </c>
      <c r="BF1694" s="4">
        <f t="shared" si="263"/>
        <v>21</v>
      </c>
      <c r="BG1694" s="4">
        <f t="shared" si="263"/>
        <v>21</v>
      </c>
      <c r="BH1694" s="4">
        <f t="shared" si="263"/>
        <v>21</v>
      </c>
      <c r="BI1694" s="4">
        <f t="shared" si="263"/>
        <v>21</v>
      </c>
    </row>
    <row r="1695" spans="1:61" x14ac:dyDescent="0.25">
      <c r="A1695" s="8" t="s">
        <v>105</v>
      </c>
      <c r="B1695" s="8"/>
      <c r="C1695" s="8"/>
      <c r="D1695" s="29"/>
      <c r="E1695" s="8"/>
      <c r="F1695" s="8"/>
      <c r="G1695" s="8"/>
      <c r="H1695" s="8"/>
      <c r="I1695" s="8"/>
      <c r="J1695" s="29"/>
      <c r="K1695" s="8"/>
      <c r="L1695" s="8"/>
      <c r="M1695" s="8"/>
      <c r="N1695" s="8"/>
      <c r="O1695" s="8"/>
      <c r="P1695" s="29"/>
      <c r="Q1695" s="8"/>
      <c r="R1695" s="8"/>
      <c r="S1695" s="29"/>
      <c r="T1695" s="8"/>
      <c r="U1695" s="8"/>
      <c r="V1695" s="8"/>
      <c r="W1695" s="29"/>
      <c r="X1695" s="8"/>
      <c r="Y1695" s="8"/>
      <c r="Z1695" s="8"/>
      <c r="AA1695" s="8"/>
      <c r="AB1695" s="8"/>
      <c r="AC1695" s="8"/>
      <c r="AD1695" s="8"/>
      <c r="AE1695" s="8"/>
      <c r="AF1695" s="9"/>
      <c r="AG1695" s="9"/>
      <c r="AH1695" s="9"/>
      <c r="AI1695" s="9"/>
      <c r="AJ1695" s="9"/>
      <c r="AK1695" s="9"/>
      <c r="AL1695" s="9"/>
      <c r="AM1695" s="9"/>
      <c r="AN1695" s="9"/>
      <c r="AO1695" s="9"/>
      <c r="AP1695" s="9"/>
      <c r="AQ1695" s="9"/>
      <c r="AR1695" s="9"/>
      <c r="AS1695" s="9"/>
      <c r="AT1695" s="9"/>
      <c r="AU1695" s="9"/>
      <c r="AV1695" s="9"/>
      <c r="AW1695" s="9"/>
      <c r="AX1695" s="9"/>
      <c r="AY1695" s="9"/>
      <c r="AZ1695" s="9"/>
      <c r="BA1695" s="9"/>
      <c r="BB1695" s="9"/>
      <c r="BC1695" s="9"/>
    </row>
    <row r="1696" spans="1:61" s="26" customFormat="1" x14ac:dyDescent="0.25">
      <c r="A1696" s="1" t="s">
        <v>67</v>
      </c>
      <c r="B1696" s="8"/>
      <c r="C1696" s="8"/>
      <c r="D1696" s="29"/>
      <c r="E1696" s="8"/>
      <c r="F1696" s="8"/>
      <c r="G1696" s="8"/>
      <c r="H1696" s="8"/>
      <c r="I1696" s="8"/>
      <c r="J1696" s="29"/>
      <c r="K1696" s="8"/>
      <c r="L1696" s="8"/>
      <c r="M1696" s="8"/>
      <c r="N1696" s="8"/>
      <c r="O1696" s="8"/>
      <c r="P1696" s="29"/>
      <c r="Q1696" s="8"/>
      <c r="R1696" s="8"/>
      <c r="S1696" s="29"/>
      <c r="T1696" s="8"/>
      <c r="U1696" s="8"/>
      <c r="V1696" s="8"/>
      <c r="W1696" s="29"/>
      <c r="X1696" s="8"/>
      <c r="Y1696" s="8"/>
      <c r="Z1696" s="8"/>
      <c r="AA1696" s="8"/>
      <c r="AB1696" s="8"/>
      <c r="AC1696" s="8"/>
      <c r="AD1696" s="8"/>
      <c r="AE1696" s="8"/>
      <c r="AF1696" s="9"/>
      <c r="AG1696" s="9"/>
      <c r="AH1696" s="9"/>
      <c r="AI1696" s="9"/>
      <c r="AJ1696" s="9"/>
      <c r="AK1696" s="9"/>
      <c r="AL1696" s="9"/>
      <c r="AM1696" s="9"/>
      <c r="AN1696" s="9"/>
      <c r="AO1696" s="9"/>
      <c r="AP1696" s="9"/>
      <c r="AQ1696" s="9"/>
      <c r="AR1696" s="9"/>
      <c r="AS1696" s="9"/>
      <c r="AT1696" s="9"/>
      <c r="AU1696" s="9">
        <v>2</v>
      </c>
      <c r="AV1696" s="9">
        <v>2</v>
      </c>
      <c r="AW1696" s="9">
        <v>2</v>
      </c>
      <c r="AX1696" s="9">
        <v>2</v>
      </c>
      <c r="AY1696" s="9">
        <v>2</v>
      </c>
      <c r="AZ1696" s="9">
        <v>2</v>
      </c>
      <c r="BA1696" s="9">
        <v>2</v>
      </c>
      <c r="BB1696" s="9">
        <v>2</v>
      </c>
      <c r="BC1696" s="9">
        <v>2</v>
      </c>
      <c r="BD1696" s="10"/>
      <c r="BE1696" s="10"/>
      <c r="BF1696" s="10"/>
    </row>
    <row r="1697" spans="1:61" s="26" customFormat="1" x14ac:dyDescent="0.25">
      <c r="A1697" s="1" t="s">
        <v>64</v>
      </c>
      <c r="B1697" s="8"/>
      <c r="C1697" s="8"/>
      <c r="D1697" s="29"/>
      <c r="E1697" s="8"/>
      <c r="F1697" s="8"/>
      <c r="G1697" s="8"/>
      <c r="H1697" s="8"/>
      <c r="I1697" s="8"/>
      <c r="J1697" s="29"/>
      <c r="K1697" s="8"/>
      <c r="L1697" s="8"/>
      <c r="M1697" s="8"/>
      <c r="N1697" s="8"/>
      <c r="O1697" s="8"/>
      <c r="P1697" s="29"/>
      <c r="Q1697" s="8"/>
      <c r="R1697" s="8"/>
      <c r="S1697" s="29"/>
      <c r="T1697" s="8"/>
      <c r="U1697" s="8"/>
      <c r="V1697" s="8"/>
      <c r="W1697" s="29"/>
      <c r="X1697" s="8"/>
      <c r="Y1697" s="8"/>
      <c r="Z1697" s="8"/>
      <c r="AA1697" s="8"/>
      <c r="AB1697" s="8"/>
      <c r="AC1697" s="8"/>
      <c r="AD1697" s="8"/>
      <c r="AE1697" s="8"/>
      <c r="AF1697" s="9"/>
      <c r="AG1697" s="9"/>
      <c r="AH1697" s="9"/>
      <c r="AI1697" s="9"/>
      <c r="AJ1697" s="9"/>
      <c r="AK1697" s="9"/>
      <c r="AL1697" s="9"/>
      <c r="AM1697" s="9"/>
      <c r="AN1697" s="9"/>
      <c r="AO1697" s="9"/>
      <c r="AP1697" s="9"/>
      <c r="AQ1697" s="9"/>
      <c r="AR1697" s="9"/>
      <c r="AS1697" s="9"/>
      <c r="AT1697" s="9"/>
      <c r="AU1697" s="9"/>
      <c r="AV1697" s="9"/>
      <c r="AW1697" s="9"/>
      <c r="AX1697" s="9"/>
      <c r="AY1697" s="9"/>
      <c r="AZ1697" s="9"/>
      <c r="BA1697" s="9"/>
      <c r="BB1697" s="9"/>
      <c r="BC1697" s="9"/>
      <c r="BD1697" s="10"/>
      <c r="BE1697" s="10"/>
      <c r="BF1697" s="10"/>
    </row>
    <row r="1698" spans="1:61" s="26" customFormat="1" x14ac:dyDescent="0.25">
      <c r="A1698" s="1" t="s">
        <v>60</v>
      </c>
      <c r="B1698" s="8"/>
      <c r="C1698" s="8"/>
      <c r="D1698" s="29"/>
      <c r="E1698" s="8"/>
      <c r="F1698" s="8"/>
      <c r="G1698" s="8"/>
      <c r="H1698" s="8"/>
      <c r="I1698" s="8"/>
      <c r="J1698" s="29"/>
      <c r="K1698" s="8"/>
      <c r="L1698" s="8"/>
      <c r="M1698" s="8"/>
      <c r="N1698" s="8"/>
      <c r="O1698" s="8"/>
      <c r="P1698" s="29"/>
      <c r="Q1698" s="8"/>
      <c r="R1698" s="8"/>
      <c r="S1698" s="29"/>
      <c r="T1698" s="8"/>
      <c r="U1698" s="8"/>
      <c r="V1698" s="8"/>
      <c r="W1698" s="29"/>
      <c r="X1698" s="8"/>
      <c r="Y1698" s="8"/>
      <c r="Z1698" s="8"/>
      <c r="AA1698" s="8"/>
      <c r="AB1698" s="8"/>
      <c r="AC1698" s="8"/>
      <c r="AD1698" s="8"/>
      <c r="AE1698" s="8"/>
      <c r="AF1698" s="9"/>
      <c r="AG1698" s="9"/>
      <c r="AH1698" s="9"/>
      <c r="AI1698" s="9"/>
      <c r="AJ1698" s="9"/>
      <c r="AK1698" s="9"/>
      <c r="AL1698" s="9"/>
      <c r="AM1698" s="9"/>
      <c r="AN1698" s="9"/>
      <c r="AO1698" s="9"/>
      <c r="AP1698" s="9"/>
      <c r="AQ1698" s="9"/>
      <c r="AR1698" s="9"/>
      <c r="AS1698" s="9"/>
      <c r="AT1698" s="9"/>
      <c r="AU1698" s="9"/>
      <c r="AV1698" s="9"/>
      <c r="AW1698" s="9"/>
      <c r="AX1698" s="9"/>
      <c r="AY1698" s="9"/>
      <c r="AZ1698" s="9"/>
      <c r="BA1698" s="9"/>
      <c r="BB1698" s="9"/>
      <c r="BC1698" s="9"/>
      <c r="BD1698" s="10"/>
      <c r="BE1698" s="10"/>
      <c r="BF1698" s="10"/>
    </row>
    <row r="1699" spans="1:61" s="29" customFormat="1" x14ac:dyDescent="0.25">
      <c r="A1699" s="6" t="s">
        <v>68</v>
      </c>
      <c r="B1699" s="4"/>
      <c r="C1699" s="4"/>
      <c r="D1699" s="40"/>
      <c r="E1699" s="4"/>
      <c r="F1699" s="4"/>
      <c r="G1699" s="4"/>
      <c r="H1699" s="4"/>
      <c r="I1699" s="4"/>
      <c r="J1699" s="40"/>
      <c r="K1699" s="4"/>
      <c r="L1699" s="4"/>
      <c r="M1699" s="4"/>
      <c r="N1699" s="4"/>
      <c r="O1699" s="4"/>
      <c r="P1699" s="40"/>
      <c r="Q1699" s="4"/>
      <c r="R1699" s="4"/>
      <c r="S1699" s="40"/>
      <c r="T1699" s="4"/>
      <c r="U1699" s="4"/>
      <c r="V1699" s="4"/>
      <c r="W1699" s="40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  <c r="AL1699" s="4"/>
      <c r="AM1699" s="4"/>
      <c r="AN1699" s="4"/>
      <c r="AO1699" s="4"/>
      <c r="AP1699" s="4"/>
      <c r="AQ1699" s="4"/>
      <c r="AR1699" s="4"/>
      <c r="AS1699" s="4"/>
      <c r="AT1699" s="4"/>
      <c r="AU1699" s="4">
        <f t="shared" ref="AU1699:BC1699" si="264">SUM(AU1696:AU1698)</f>
        <v>2</v>
      </c>
      <c r="AV1699" s="4">
        <f t="shared" si="264"/>
        <v>2</v>
      </c>
      <c r="AW1699" s="4">
        <f t="shared" si="264"/>
        <v>2</v>
      </c>
      <c r="AX1699" s="4">
        <f t="shared" si="264"/>
        <v>2</v>
      </c>
      <c r="AY1699" s="4">
        <f t="shared" si="264"/>
        <v>2</v>
      </c>
      <c r="AZ1699" s="4">
        <f t="shared" si="264"/>
        <v>2</v>
      </c>
      <c r="BA1699" s="4">
        <f t="shared" si="264"/>
        <v>2</v>
      </c>
      <c r="BB1699" s="4">
        <f t="shared" si="264"/>
        <v>2</v>
      </c>
      <c r="BC1699" s="4">
        <f t="shared" si="264"/>
        <v>2</v>
      </c>
      <c r="BD1699" s="68"/>
      <c r="BE1699" s="68"/>
      <c r="BF1699" s="68"/>
    </row>
    <row r="1700" spans="1:61" s="26" customFormat="1" x14ac:dyDescent="0.25">
      <c r="A1700" s="8" t="s">
        <v>106</v>
      </c>
      <c r="B1700" s="8"/>
      <c r="C1700" s="8"/>
      <c r="D1700" s="29"/>
      <c r="E1700" s="8"/>
      <c r="F1700" s="8"/>
      <c r="G1700" s="8"/>
      <c r="H1700" s="8"/>
      <c r="I1700" s="8"/>
      <c r="J1700" s="29"/>
      <c r="K1700" s="8"/>
      <c r="L1700" s="8"/>
      <c r="M1700" s="8"/>
      <c r="N1700" s="8"/>
      <c r="O1700" s="8"/>
      <c r="P1700" s="29"/>
      <c r="Q1700" s="8"/>
      <c r="R1700" s="8"/>
      <c r="S1700" s="29"/>
      <c r="T1700" s="8"/>
      <c r="U1700" s="8"/>
      <c r="V1700" s="8"/>
      <c r="W1700" s="29"/>
      <c r="X1700" s="8"/>
      <c r="Y1700" s="8"/>
      <c r="Z1700" s="8"/>
      <c r="AA1700" s="8"/>
      <c r="AB1700" s="8"/>
      <c r="AC1700" s="8"/>
      <c r="AD1700" s="8"/>
      <c r="AE1700" s="8"/>
      <c r="AF1700" s="9"/>
      <c r="AG1700" s="9"/>
      <c r="AH1700" s="9"/>
      <c r="AI1700" s="9"/>
      <c r="AJ1700" s="9"/>
      <c r="AK1700" s="9"/>
      <c r="AL1700" s="9"/>
      <c r="AM1700" s="9"/>
      <c r="AN1700" s="9"/>
      <c r="AO1700" s="9"/>
      <c r="AP1700" s="9"/>
      <c r="AQ1700" s="9"/>
      <c r="AR1700" s="9"/>
      <c r="AS1700" s="9"/>
      <c r="AT1700" s="9"/>
      <c r="AU1700" s="9"/>
      <c r="AV1700" s="9"/>
      <c r="AW1700" s="9"/>
      <c r="AX1700" s="9"/>
      <c r="AY1700" s="9"/>
      <c r="AZ1700" s="9"/>
      <c r="BA1700" s="9"/>
      <c r="BB1700" s="9"/>
      <c r="BC1700" s="9"/>
      <c r="BD1700" s="10"/>
      <c r="BE1700" s="10"/>
      <c r="BF1700" s="10"/>
    </row>
    <row r="1701" spans="1:61" s="26" customFormat="1" x14ac:dyDescent="0.25">
      <c r="A1701" s="1" t="s">
        <v>67</v>
      </c>
      <c r="B1701" s="8"/>
      <c r="C1701" s="8"/>
      <c r="D1701" s="29"/>
      <c r="E1701" s="8"/>
      <c r="F1701" s="8"/>
      <c r="G1701" s="8"/>
      <c r="H1701" s="8"/>
      <c r="I1701" s="8"/>
      <c r="J1701" s="29"/>
      <c r="K1701" s="8"/>
      <c r="L1701" s="8"/>
      <c r="M1701" s="8"/>
      <c r="N1701" s="8"/>
      <c r="O1701" s="8"/>
      <c r="P1701" s="29"/>
      <c r="Q1701" s="8"/>
      <c r="R1701" s="8"/>
      <c r="S1701" s="29"/>
      <c r="T1701" s="8"/>
      <c r="U1701" s="8"/>
      <c r="V1701" s="8"/>
      <c r="W1701" s="29"/>
      <c r="X1701" s="8"/>
      <c r="Y1701" s="8"/>
      <c r="Z1701" s="8"/>
      <c r="AA1701" s="8"/>
      <c r="AB1701" s="8"/>
      <c r="AC1701" s="8"/>
      <c r="AD1701" s="8"/>
      <c r="AE1701" s="8"/>
      <c r="AF1701" s="9"/>
      <c r="AG1701" s="9"/>
      <c r="AH1701" s="9"/>
      <c r="AI1701" s="9"/>
      <c r="AJ1701" s="9"/>
      <c r="AK1701" s="9"/>
      <c r="AL1701" s="9"/>
      <c r="AM1701" s="9"/>
      <c r="AN1701" s="9"/>
      <c r="AO1701" s="9"/>
      <c r="AP1701" s="9"/>
      <c r="AQ1701" s="9"/>
      <c r="AR1701" s="9"/>
      <c r="AS1701" s="9"/>
      <c r="AT1701" s="9"/>
      <c r="AU1701" s="9"/>
      <c r="AV1701" s="9"/>
      <c r="AW1701" s="9"/>
      <c r="AX1701" s="9"/>
      <c r="AY1701" s="9"/>
      <c r="AZ1701" s="9"/>
      <c r="BA1701" s="9"/>
      <c r="BB1701" s="9">
        <v>5</v>
      </c>
      <c r="BC1701" s="9">
        <v>14</v>
      </c>
      <c r="BD1701" s="10">
        <v>14</v>
      </c>
      <c r="BE1701" s="10">
        <v>14</v>
      </c>
      <c r="BF1701" s="10">
        <v>14</v>
      </c>
      <c r="BG1701" s="10">
        <v>14</v>
      </c>
      <c r="BH1701" s="10">
        <v>4</v>
      </c>
      <c r="BI1701" s="10">
        <v>4</v>
      </c>
    </row>
    <row r="1702" spans="1:61" s="26" customFormat="1" x14ac:dyDescent="0.25">
      <c r="A1702" s="1" t="s">
        <v>64</v>
      </c>
      <c r="B1702" s="8"/>
      <c r="C1702" s="8"/>
      <c r="D1702" s="29"/>
      <c r="E1702" s="8"/>
      <c r="F1702" s="8"/>
      <c r="G1702" s="8"/>
      <c r="H1702" s="8"/>
      <c r="I1702" s="8"/>
      <c r="J1702" s="29"/>
      <c r="K1702" s="8"/>
      <c r="L1702" s="8"/>
      <c r="M1702" s="8"/>
      <c r="N1702" s="8"/>
      <c r="O1702" s="8"/>
      <c r="P1702" s="29"/>
      <c r="Q1702" s="8"/>
      <c r="R1702" s="8"/>
      <c r="S1702" s="29"/>
      <c r="T1702" s="8"/>
      <c r="U1702" s="8"/>
      <c r="V1702" s="8"/>
      <c r="W1702" s="29"/>
      <c r="X1702" s="8"/>
      <c r="Y1702" s="8"/>
      <c r="Z1702" s="8"/>
      <c r="AA1702" s="8"/>
      <c r="AB1702" s="8"/>
      <c r="AC1702" s="8"/>
      <c r="AD1702" s="8"/>
      <c r="AE1702" s="8"/>
      <c r="AF1702" s="9"/>
      <c r="AG1702" s="9"/>
      <c r="AH1702" s="9"/>
      <c r="AI1702" s="9"/>
      <c r="AJ1702" s="9"/>
      <c r="AK1702" s="9"/>
      <c r="AL1702" s="9"/>
      <c r="AM1702" s="9"/>
      <c r="AN1702" s="9"/>
      <c r="AO1702" s="9"/>
      <c r="AP1702" s="9"/>
      <c r="AQ1702" s="9"/>
      <c r="AR1702" s="9"/>
      <c r="AS1702" s="9"/>
      <c r="AT1702" s="9"/>
      <c r="AU1702" s="9"/>
      <c r="AV1702" s="9"/>
      <c r="AW1702" s="9"/>
      <c r="AX1702" s="9"/>
      <c r="AY1702" s="9"/>
      <c r="AZ1702" s="9"/>
      <c r="BA1702" s="9"/>
      <c r="BB1702" s="9"/>
      <c r="BC1702" s="9"/>
      <c r="BD1702" s="10"/>
      <c r="BE1702" s="10"/>
      <c r="BF1702" s="10"/>
    </row>
    <row r="1703" spans="1:61" s="26" customFormat="1" x14ac:dyDescent="0.25">
      <c r="A1703" s="1" t="s">
        <v>60</v>
      </c>
      <c r="B1703" s="8"/>
      <c r="C1703" s="8"/>
      <c r="D1703" s="29"/>
      <c r="E1703" s="8"/>
      <c r="F1703" s="8"/>
      <c r="G1703" s="8"/>
      <c r="H1703" s="8"/>
      <c r="I1703" s="8"/>
      <c r="J1703" s="29"/>
      <c r="K1703" s="8"/>
      <c r="L1703" s="8"/>
      <c r="M1703" s="8"/>
      <c r="N1703" s="8"/>
      <c r="O1703" s="8"/>
      <c r="P1703" s="29"/>
      <c r="Q1703" s="8"/>
      <c r="R1703" s="8"/>
      <c r="S1703" s="29"/>
      <c r="T1703" s="8"/>
      <c r="U1703" s="8"/>
      <c r="V1703" s="8"/>
      <c r="W1703" s="29"/>
      <c r="X1703" s="8"/>
      <c r="Y1703" s="8"/>
      <c r="Z1703" s="8"/>
      <c r="AA1703" s="8"/>
      <c r="AB1703" s="8"/>
      <c r="AC1703" s="8"/>
      <c r="AD1703" s="8"/>
      <c r="AE1703" s="8"/>
      <c r="AF1703" s="9"/>
      <c r="AG1703" s="9"/>
      <c r="AH1703" s="9"/>
      <c r="AI1703" s="9"/>
      <c r="AJ1703" s="9"/>
      <c r="AK1703" s="9"/>
      <c r="AL1703" s="9"/>
      <c r="AM1703" s="9"/>
      <c r="AN1703" s="9"/>
      <c r="AO1703" s="9"/>
      <c r="AP1703" s="9"/>
      <c r="AQ1703" s="9"/>
      <c r="AR1703" s="9"/>
      <c r="AS1703" s="9"/>
      <c r="AT1703" s="9"/>
      <c r="AU1703" s="9"/>
      <c r="AV1703" s="9"/>
      <c r="AW1703" s="9"/>
      <c r="AX1703" s="9"/>
      <c r="AY1703" s="9"/>
      <c r="AZ1703" s="9"/>
      <c r="BA1703" s="9"/>
      <c r="BB1703" s="9"/>
      <c r="BC1703" s="9"/>
      <c r="BD1703" s="10"/>
      <c r="BE1703" s="10"/>
      <c r="BF1703" s="10"/>
    </row>
    <row r="1704" spans="1:61" s="29" customFormat="1" x14ac:dyDescent="0.25">
      <c r="A1704" s="6" t="s">
        <v>68</v>
      </c>
      <c r="B1704" s="4"/>
      <c r="C1704" s="4"/>
      <c r="D1704" s="40"/>
      <c r="E1704" s="4"/>
      <c r="F1704" s="4"/>
      <c r="G1704" s="4"/>
      <c r="H1704" s="4"/>
      <c r="I1704" s="4"/>
      <c r="J1704" s="40"/>
      <c r="K1704" s="4"/>
      <c r="L1704" s="4"/>
      <c r="M1704" s="4"/>
      <c r="N1704" s="4"/>
      <c r="O1704" s="4"/>
      <c r="P1704" s="40"/>
      <c r="Q1704" s="4"/>
      <c r="R1704" s="4"/>
      <c r="S1704" s="40"/>
      <c r="T1704" s="4"/>
      <c r="U1704" s="4"/>
      <c r="V1704" s="4"/>
      <c r="W1704" s="40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  <c r="AL1704" s="4"/>
      <c r="AM1704" s="4"/>
      <c r="AN1704" s="4"/>
      <c r="AO1704" s="4"/>
      <c r="AP1704" s="4"/>
      <c r="AQ1704" s="4"/>
      <c r="AR1704" s="4"/>
      <c r="AS1704" s="4"/>
      <c r="AT1704" s="4"/>
      <c r="AU1704" s="4"/>
      <c r="AV1704" s="4"/>
      <c r="AW1704" s="4"/>
      <c r="AX1704" s="4"/>
      <c r="AY1704" s="4"/>
      <c r="AZ1704" s="4"/>
      <c r="BA1704" s="4"/>
      <c r="BB1704" s="4">
        <f t="shared" ref="BB1704:BI1704" si="265">SUM(BB1701:BB1703)</f>
        <v>5</v>
      </c>
      <c r="BC1704" s="4">
        <f t="shared" si="265"/>
        <v>14</v>
      </c>
      <c r="BD1704" s="4">
        <f t="shared" si="265"/>
        <v>14</v>
      </c>
      <c r="BE1704" s="4">
        <f t="shared" si="265"/>
        <v>14</v>
      </c>
      <c r="BF1704" s="4">
        <f t="shared" si="265"/>
        <v>14</v>
      </c>
      <c r="BG1704" s="4">
        <f t="shared" si="265"/>
        <v>14</v>
      </c>
      <c r="BH1704" s="4">
        <f t="shared" si="265"/>
        <v>4</v>
      </c>
      <c r="BI1704" s="4">
        <f t="shared" si="265"/>
        <v>4</v>
      </c>
    </row>
    <row r="1705" spans="1:61" s="26" customFormat="1" x14ac:dyDescent="0.25">
      <c r="A1705" s="8" t="s">
        <v>241</v>
      </c>
      <c r="B1705" s="8"/>
      <c r="C1705" s="8"/>
      <c r="D1705" s="29"/>
      <c r="E1705" s="8"/>
      <c r="F1705" s="8"/>
      <c r="G1705" s="8"/>
      <c r="H1705" s="8"/>
      <c r="I1705" s="8"/>
      <c r="J1705" s="29"/>
      <c r="K1705" s="8"/>
      <c r="L1705" s="8"/>
      <c r="M1705" s="8"/>
      <c r="N1705" s="8"/>
      <c r="O1705" s="8"/>
      <c r="P1705" s="29"/>
      <c r="Q1705" s="8"/>
      <c r="R1705" s="8"/>
      <c r="S1705" s="29"/>
      <c r="T1705" s="8"/>
      <c r="U1705" s="8"/>
      <c r="V1705" s="8"/>
      <c r="W1705" s="29"/>
      <c r="X1705" s="8"/>
      <c r="Y1705" s="8"/>
      <c r="Z1705" s="8"/>
      <c r="AA1705" s="8"/>
      <c r="AB1705" s="8"/>
      <c r="AC1705" s="8"/>
      <c r="AD1705" s="8"/>
      <c r="AE1705" s="8"/>
      <c r="AF1705" s="9"/>
      <c r="AG1705" s="9"/>
      <c r="AH1705" s="9"/>
      <c r="AI1705" s="9"/>
      <c r="AJ1705" s="9"/>
      <c r="AK1705" s="9"/>
      <c r="AL1705" s="9"/>
      <c r="AM1705" s="9"/>
      <c r="AN1705" s="9"/>
      <c r="AO1705" s="9"/>
      <c r="AP1705" s="9"/>
      <c r="AQ1705" s="9"/>
      <c r="AR1705" s="9"/>
      <c r="AS1705" s="9"/>
      <c r="AT1705" s="9"/>
      <c r="AU1705" s="9"/>
      <c r="AV1705" s="9"/>
      <c r="AW1705" s="9"/>
      <c r="AX1705" s="9"/>
      <c r="AY1705" s="9"/>
      <c r="AZ1705" s="9"/>
      <c r="BA1705" s="9"/>
      <c r="BB1705" s="9"/>
      <c r="BC1705" s="9"/>
      <c r="BD1705" s="10"/>
      <c r="BE1705" s="10"/>
      <c r="BF1705" s="10"/>
    </row>
    <row r="1706" spans="1:61" s="26" customFormat="1" x14ac:dyDescent="0.25">
      <c r="A1706" s="1" t="s">
        <v>67</v>
      </c>
      <c r="B1706" s="9">
        <v>1</v>
      </c>
      <c r="C1706" s="9">
        <v>1</v>
      </c>
      <c r="D1706" s="10">
        <v>1</v>
      </c>
      <c r="E1706" s="9">
        <v>1</v>
      </c>
      <c r="F1706" s="10">
        <v>1</v>
      </c>
      <c r="G1706" s="10">
        <v>1</v>
      </c>
      <c r="H1706" s="9">
        <v>1</v>
      </c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  <c r="AC1706" s="10"/>
      <c r="AD1706" s="10"/>
      <c r="AE1706" s="10"/>
      <c r="AF1706" s="9"/>
      <c r="AG1706" s="9"/>
      <c r="AH1706" s="9"/>
      <c r="AI1706" s="9"/>
      <c r="AJ1706" s="9"/>
      <c r="AK1706" s="9"/>
      <c r="AL1706" s="9"/>
      <c r="AM1706" s="9"/>
      <c r="AN1706" s="9"/>
      <c r="AO1706" s="9"/>
      <c r="AP1706" s="9"/>
      <c r="AQ1706" s="9"/>
      <c r="AR1706" s="9"/>
      <c r="AS1706" s="9"/>
      <c r="AT1706" s="9"/>
      <c r="AU1706" s="9"/>
      <c r="AV1706" s="9"/>
      <c r="AW1706" s="9"/>
      <c r="AX1706" s="9"/>
      <c r="AY1706" s="9"/>
      <c r="AZ1706" s="9"/>
      <c r="BA1706" s="9"/>
      <c r="BB1706" s="9"/>
      <c r="BC1706" s="9"/>
      <c r="BD1706" s="10"/>
      <c r="BE1706" s="10"/>
      <c r="BF1706" s="10"/>
    </row>
    <row r="1707" spans="1:61" s="26" customFormat="1" x14ac:dyDescent="0.25">
      <c r="A1707" s="1" t="s">
        <v>64</v>
      </c>
      <c r="B1707" s="9"/>
      <c r="C1707" s="9"/>
      <c r="D1707" s="10"/>
      <c r="E1707" s="9"/>
      <c r="F1707" s="10"/>
      <c r="G1707" s="10"/>
      <c r="H1707" s="9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  <c r="AC1707" s="10"/>
      <c r="AD1707" s="10"/>
      <c r="AE1707" s="10"/>
      <c r="AF1707" s="9"/>
      <c r="AG1707" s="9"/>
      <c r="AH1707" s="9"/>
      <c r="AI1707" s="9"/>
      <c r="AJ1707" s="9"/>
      <c r="AK1707" s="9"/>
      <c r="AL1707" s="9"/>
      <c r="AM1707" s="9"/>
      <c r="AN1707" s="9"/>
      <c r="AO1707" s="9"/>
      <c r="AP1707" s="9"/>
      <c r="AQ1707" s="9"/>
      <c r="AR1707" s="9"/>
      <c r="AS1707" s="9"/>
      <c r="AT1707" s="9"/>
      <c r="AU1707" s="9"/>
      <c r="AV1707" s="9"/>
      <c r="AW1707" s="9"/>
      <c r="AX1707" s="9"/>
      <c r="AY1707" s="9"/>
      <c r="AZ1707" s="9"/>
      <c r="BA1707" s="9"/>
      <c r="BB1707" s="9"/>
      <c r="BC1707" s="9"/>
      <c r="BD1707" s="10"/>
      <c r="BE1707" s="10"/>
      <c r="BF1707" s="10"/>
    </row>
    <row r="1708" spans="1:61" s="26" customFormat="1" x14ac:dyDescent="0.25">
      <c r="A1708" s="1" t="s">
        <v>60</v>
      </c>
      <c r="B1708" s="9"/>
      <c r="C1708" s="9"/>
      <c r="D1708" s="10"/>
      <c r="E1708" s="9"/>
      <c r="F1708" s="10"/>
      <c r="G1708" s="10"/>
      <c r="H1708" s="9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Z1708" s="10"/>
      <c r="AA1708" s="10"/>
      <c r="AB1708" s="10"/>
      <c r="AC1708" s="10"/>
      <c r="AD1708" s="10"/>
      <c r="AE1708" s="10"/>
      <c r="AF1708" s="9"/>
      <c r="AG1708" s="9"/>
      <c r="AH1708" s="9"/>
      <c r="AI1708" s="9"/>
      <c r="AJ1708" s="9"/>
      <c r="AK1708" s="9"/>
      <c r="AL1708" s="9"/>
      <c r="AM1708" s="9"/>
      <c r="AN1708" s="9"/>
      <c r="AO1708" s="9"/>
      <c r="AP1708" s="9"/>
      <c r="AQ1708" s="9"/>
      <c r="AR1708" s="9"/>
      <c r="AS1708" s="9"/>
      <c r="AT1708" s="9"/>
      <c r="AU1708" s="9"/>
      <c r="AV1708" s="9"/>
      <c r="AW1708" s="9"/>
      <c r="AX1708" s="9"/>
      <c r="AY1708" s="9"/>
      <c r="AZ1708" s="9"/>
      <c r="BA1708" s="9"/>
      <c r="BB1708" s="9"/>
      <c r="BC1708" s="9"/>
      <c r="BD1708" s="10"/>
      <c r="BE1708" s="10"/>
      <c r="BF1708" s="10"/>
    </row>
    <row r="1709" spans="1:61" s="29" customFormat="1" x14ac:dyDescent="0.25">
      <c r="A1709" s="6" t="s">
        <v>68</v>
      </c>
      <c r="B1709" s="4">
        <f t="shared" ref="B1709:H1709" si="266">SUM(B1706:B1708)</f>
        <v>1</v>
      </c>
      <c r="C1709" s="4">
        <f t="shared" si="266"/>
        <v>1</v>
      </c>
      <c r="D1709" s="40">
        <f t="shared" si="266"/>
        <v>1</v>
      </c>
      <c r="E1709" s="4">
        <f t="shared" si="266"/>
        <v>1</v>
      </c>
      <c r="F1709" s="4">
        <f t="shared" si="266"/>
        <v>1</v>
      </c>
      <c r="G1709" s="4">
        <f t="shared" si="266"/>
        <v>1</v>
      </c>
      <c r="H1709" s="4">
        <f t="shared" si="266"/>
        <v>1</v>
      </c>
      <c r="I1709" s="4"/>
      <c r="J1709" s="40"/>
      <c r="K1709" s="4"/>
      <c r="L1709" s="4"/>
      <c r="M1709" s="4"/>
      <c r="N1709" s="4"/>
      <c r="O1709" s="4"/>
      <c r="P1709" s="40"/>
      <c r="Q1709" s="4"/>
      <c r="R1709" s="4"/>
      <c r="S1709" s="40"/>
      <c r="T1709" s="4"/>
      <c r="U1709" s="4"/>
      <c r="V1709" s="4"/>
      <c r="W1709" s="40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  <c r="AL1709" s="4"/>
      <c r="AM1709" s="4"/>
      <c r="AN1709" s="4"/>
      <c r="AO1709" s="4"/>
      <c r="AP1709" s="4"/>
      <c r="AQ1709" s="4"/>
      <c r="AR1709" s="4"/>
      <c r="AS1709" s="4"/>
      <c r="AT1709" s="4"/>
      <c r="AU1709" s="4"/>
      <c r="AV1709" s="4"/>
      <c r="AW1709" s="4"/>
      <c r="AX1709" s="4"/>
      <c r="AY1709" s="4"/>
      <c r="AZ1709" s="4"/>
      <c r="BA1709" s="4"/>
      <c r="BB1709" s="4"/>
      <c r="BC1709" s="4"/>
      <c r="BD1709" s="68"/>
      <c r="BE1709" s="68"/>
      <c r="BF1709" s="68"/>
    </row>
    <row r="1710" spans="1:61" s="26" customFormat="1" x14ac:dyDescent="0.25">
      <c r="A1710" s="8" t="s">
        <v>259</v>
      </c>
      <c r="B1710" s="9"/>
      <c r="C1710" s="9"/>
      <c r="D1710" s="10"/>
      <c r="E1710" s="9"/>
      <c r="F1710" s="10"/>
      <c r="G1710" s="10"/>
      <c r="H1710" s="9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  <c r="Z1710" s="10"/>
      <c r="AA1710" s="10"/>
      <c r="AB1710" s="10"/>
      <c r="AC1710" s="10"/>
      <c r="AD1710" s="10"/>
      <c r="AE1710" s="10"/>
      <c r="AF1710" s="9"/>
      <c r="AG1710" s="9"/>
      <c r="AH1710" s="9"/>
      <c r="AI1710" s="9"/>
      <c r="AJ1710" s="9"/>
      <c r="AK1710" s="9"/>
      <c r="AL1710" s="9"/>
      <c r="AM1710" s="9"/>
      <c r="AN1710" s="9"/>
      <c r="AO1710" s="9"/>
      <c r="AP1710" s="9"/>
      <c r="AQ1710" s="9"/>
      <c r="AR1710" s="9"/>
      <c r="AS1710" s="9"/>
      <c r="AT1710" s="9"/>
      <c r="AU1710" s="9"/>
      <c r="AV1710" s="9"/>
      <c r="AW1710" s="9"/>
      <c r="AX1710" s="9"/>
      <c r="AY1710" s="9"/>
      <c r="AZ1710" s="9"/>
      <c r="BA1710" s="9"/>
      <c r="BB1710" s="9"/>
      <c r="BC1710" s="9"/>
      <c r="BD1710" s="10"/>
      <c r="BE1710" s="10"/>
      <c r="BF1710" s="10"/>
    </row>
    <row r="1711" spans="1:61" s="26" customFormat="1" x14ac:dyDescent="0.25">
      <c r="A1711" s="1" t="s">
        <v>67</v>
      </c>
      <c r="B1711" s="9"/>
      <c r="C1711" s="9">
        <v>7</v>
      </c>
      <c r="D1711" s="10">
        <v>2</v>
      </c>
      <c r="E1711" s="9">
        <v>1</v>
      </c>
      <c r="F1711" s="10"/>
      <c r="G1711" s="10"/>
      <c r="H1711" s="8"/>
      <c r="I1711" s="8"/>
      <c r="J1711" s="29"/>
      <c r="K1711" s="8"/>
      <c r="L1711" s="8"/>
      <c r="M1711" s="8"/>
      <c r="N1711" s="8"/>
      <c r="O1711" s="8"/>
      <c r="P1711" s="29"/>
      <c r="Q1711" s="8"/>
      <c r="R1711" s="8"/>
      <c r="S1711" s="29"/>
      <c r="T1711" s="8"/>
      <c r="U1711" s="8"/>
      <c r="V1711" s="8"/>
      <c r="W1711" s="29"/>
      <c r="X1711" s="8"/>
      <c r="Y1711" s="8"/>
      <c r="Z1711" s="8"/>
      <c r="AA1711" s="8"/>
      <c r="AB1711" s="8"/>
      <c r="AC1711" s="8"/>
      <c r="AD1711" s="8"/>
      <c r="AE1711" s="8"/>
      <c r="AF1711" s="9"/>
      <c r="AG1711" s="9"/>
      <c r="AH1711" s="9"/>
      <c r="AI1711" s="9"/>
      <c r="AJ1711" s="9"/>
      <c r="AK1711" s="9"/>
      <c r="AL1711" s="9"/>
      <c r="AM1711" s="9"/>
      <c r="AN1711" s="9"/>
      <c r="AO1711" s="9"/>
      <c r="AP1711" s="9"/>
      <c r="AQ1711" s="9"/>
      <c r="AR1711" s="9"/>
      <c r="AS1711" s="9"/>
      <c r="AT1711" s="9"/>
      <c r="AU1711" s="9"/>
      <c r="AV1711" s="9"/>
      <c r="AW1711" s="9"/>
      <c r="AX1711" s="9"/>
      <c r="AY1711" s="9"/>
      <c r="AZ1711" s="9"/>
      <c r="BA1711" s="9"/>
      <c r="BB1711" s="9"/>
      <c r="BC1711" s="9"/>
      <c r="BD1711" s="10"/>
      <c r="BE1711" s="10"/>
      <c r="BF1711" s="10"/>
    </row>
    <row r="1712" spans="1:61" s="26" customFormat="1" x14ac:dyDescent="0.25">
      <c r="A1712" s="1" t="s">
        <v>64</v>
      </c>
      <c r="H1712" s="16"/>
      <c r="I1712" s="16"/>
      <c r="J1712" s="34"/>
      <c r="K1712" s="16"/>
      <c r="L1712" s="16"/>
      <c r="M1712" s="16"/>
      <c r="N1712" s="16"/>
      <c r="O1712" s="16"/>
      <c r="P1712" s="34"/>
      <c r="Q1712" s="16"/>
      <c r="R1712" s="16"/>
      <c r="S1712" s="34"/>
      <c r="T1712" s="16"/>
      <c r="U1712" s="16"/>
      <c r="V1712" s="16"/>
      <c r="W1712" s="34"/>
      <c r="X1712" s="16"/>
      <c r="Y1712" s="16"/>
      <c r="Z1712" s="16"/>
      <c r="AA1712" s="16"/>
      <c r="AB1712" s="16"/>
      <c r="AC1712" s="16"/>
      <c r="AD1712" s="16"/>
      <c r="AE1712" s="16"/>
      <c r="AF1712" s="18"/>
      <c r="AG1712" s="18"/>
      <c r="AH1712" s="18"/>
      <c r="AI1712" s="18"/>
      <c r="AJ1712" s="18"/>
      <c r="AK1712" s="18"/>
      <c r="AL1712" s="18"/>
      <c r="AM1712" s="18"/>
      <c r="AN1712" s="18"/>
      <c r="AO1712" s="18"/>
      <c r="AP1712" s="18"/>
      <c r="AQ1712" s="18"/>
      <c r="AR1712" s="18"/>
      <c r="AS1712" s="18"/>
      <c r="AT1712" s="18"/>
      <c r="AU1712" s="18"/>
      <c r="AV1712" s="18"/>
      <c r="AW1712" s="18"/>
      <c r="AX1712" s="18"/>
      <c r="AY1712" s="18"/>
      <c r="AZ1712" s="18"/>
      <c r="BA1712" s="18"/>
      <c r="BB1712" s="18"/>
      <c r="BC1712" s="18"/>
      <c r="BD1712" s="10"/>
      <c r="BE1712" s="10"/>
      <c r="BF1712" s="10"/>
    </row>
    <row r="1713" spans="1:68" s="26" customFormat="1" x14ac:dyDescent="0.25">
      <c r="A1713" s="1" t="s">
        <v>60</v>
      </c>
      <c r="B1713" s="18">
        <v>6</v>
      </c>
      <c r="C1713" s="18">
        <v>0</v>
      </c>
      <c r="D1713" s="17">
        <f>+(C1713+E1713)/2</f>
        <v>15.5</v>
      </c>
      <c r="E1713" s="17">
        <v>31</v>
      </c>
      <c r="F1713" s="17">
        <v>3</v>
      </c>
      <c r="G1713" s="17">
        <v>3</v>
      </c>
      <c r="H1713" s="34"/>
      <c r="I1713" s="34"/>
      <c r="J1713" s="34"/>
      <c r="K1713" s="34"/>
      <c r="L1713" s="34"/>
      <c r="M1713" s="34"/>
      <c r="N1713" s="34"/>
      <c r="O1713" s="34"/>
      <c r="P1713" s="34"/>
      <c r="Q1713" s="34"/>
      <c r="R1713" s="34"/>
      <c r="S1713" s="34"/>
      <c r="T1713" s="34"/>
      <c r="U1713" s="34"/>
      <c r="V1713" s="34"/>
      <c r="W1713" s="34"/>
      <c r="X1713" s="34"/>
      <c r="Y1713" s="34"/>
      <c r="Z1713" s="34"/>
      <c r="AA1713" s="34"/>
      <c r="AB1713" s="34"/>
      <c r="AC1713" s="34"/>
      <c r="AD1713" s="34"/>
      <c r="AE1713" s="34"/>
      <c r="AF1713" s="17"/>
      <c r="AG1713" s="17"/>
      <c r="AH1713" s="17"/>
      <c r="AI1713" s="17"/>
      <c r="AJ1713" s="17"/>
      <c r="AK1713" s="17"/>
      <c r="AL1713" s="17"/>
      <c r="AM1713" s="17"/>
      <c r="AN1713" s="17"/>
      <c r="AO1713" s="17"/>
      <c r="AP1713" s="17"/>
      <c r="AQ1713" s="17"/>
      <c r="AR1713" s="17"/>
      <c r="AS1713" s="17"/>
      <c r="AT1713" s="17"/>
      <c r="AU1713" s="17"/>
      <c r="AV1713" s="17"/>
      <c r="AW1713" s="17"/>
      <c r="AX1713" s="17"/>
      <c r="AY1713" s="17"/>
      <c r="AZ1713" s="17"/>
      <c r="BA1713" s="17"/>
      <c r="BB1713" s="17"/>
      <c r="BC1713" s="17"/>
      <c r="BD1713" s="10"/>
      <c r="BE1713" s="10"/>
      <c r="BF1713" s="10"/>
    </row>
    <row r="1714" spans="1:68" s="29" customFormat="1" x14ac:dyDescent="0.25">
      <c r="A1714" s="6" t="s">
        <v>68</v>
      </c>
      <c r="B1714" s="4">
        <f t="shared" ref="B1714:G1714" si="267">SUM(B1711:B1713)</f>
        <v>6</v>
      </c>
      <c r="C1714" s="4">
        <f t="shared" si="267"/>
        <v>7</v>
      </c>
      <c r="D1714" s="40">
        <f t="shared" si="267"/>
        <v>17.5</v>
      </c>
      <c r="E1714" s="4">
        <f t="shared" si="267"/>
        <v>32</v>
      </c>
      <c r="F1714" s="4">
        <f t="shared" si="267"/>
        <v>3</v>
      </c>
      <c r="G1714" s="4">
        <f t="shared" si="267"/>
        <v>3</v>
      </c>
      <c r="H1714" s="4"/>
      <c r="I1714" s="4"/>
      <c r="J1714" s="40"/>
      <c r="K1714" s="4"/>
      <c r="L1714" s="4"/>
      <c r="M1714" s="4"/>
      <c r="N1714" s="4"/>
      <c r="O1714" s="4"/>
      <c r="P1714" s="40"/>
      <c r="Q1714" s="4"/>
      <c r="R1714" s="4"/>
      <c r="S1714" s="40"/>
      <c r="T1714" s="4"/>
      <c r="U1714" s="4"/>
      <c r="V1714" s="4"/>
      <c r="W1714" s="40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  <c r="AL1714" s="4"/>
      <c r="AM1714" s="4"/>
      <c r="AN1714" s="4"/>
      <c r="AO1714" s="4"/>
      <c r="AP1714" s="4"/>
      <c r="AQ1714" s="4"/>
      <c r="AR1714" s="4"/>
      <c r="AS1714" s="4"/>
      <c r="AT1714" s="4"/>
      <c r="AU1714" s="4"/>
      <c r="AV1714" s="4"/>
      <c r="AW1714" s="4"/>
      <c r="AX1714" s="4"/>
      <c r="AY1714" s="4"/>
      <c r="AZ1714" s="4"/>
      <c r="BA1714" s="4"/>
      <c r="BB1714" s="4"/>
      <c r="BC1714" s="4"/>
      <c r="BD1714" s="68"/>
      <c r="BE1714" s="68"/>
      <c r="BF1714" s="68"/>
    </row>
    <row r="1715" spans="1:68" s="26" customFormat="1" x14ac:dyDescent="0.25">
      <c r="A1715" s="8" t="s">
        <v>271</v>
      </c>
      <c r="B1715" s="17"/>
      <c r="C1715" s="17"/>
      <c r="D1715" s="17"/>
      <c r="E1715" s="17"/>
      <c r="F1715" s="17"/>
      <c r="G1715" s="17"/>
      <c r="H1715" s="34"/>
      <c r="I1715" s="34"/>
      <c r="J1715" s="34"/>
      <c r="K1715" s="34"/>
      <c r="L1715" s="34"/>
      <c r="M1715" s="34"/>
      <c r="N1715" s="34"/>
      <c r="O1715" s="34"/>
      <c r="P1715" s="34"/>
      <c r="Q1715" s="34"/>
      <c r="R1715" s="34"/>
      <c r="S1715" s="34"/>
      <c r="T1715" s="34"/>
      <c r="U1715" s="34"/>
      <c r="V1715" s="34"/>
      <c r="W1715" s="34"/>
      <c r="X1715" s="34"/>
      <c r="Y1715" s="34"/>
      <c r="Z1715" s="34"/>
      <c r="AA1715" s="34"/>
      <c r="AB1715" s="34"/>
      <c r="AC1715" s="34"/>
      <c r="AD1715" s="34"/>
      <c r="AE1715" s="34"/>
      <c r="AF1715" s="17"/>
      <c r="AG1715" s="17"/>
      <c r="AH1715" s="17"/>
      <c r="AI1715" s="17"/>
      <c r="AJ1715" s="17"/>
      <c r="AK1715" s="17"/>
      <c r="AL1715" s="17"/>
      <c r="AM1715" s="17"/>
      <c r="AN1715" s="17"/>
      <c r="AO1715" s="17"/>
      <c r="AP1715" s="17"/>
      <c r="AQ1715" s="17"/>
      <c r="AR1715" s="17"/>
      <c r="AS1715" s="17"/>
      <c r="AT1715" s="17"/>
      <c r="AU1715" s="17"/>
      <c r="AV1715" s="17"/>
      <c r="AW1715" s="17"/>
      <c r="AX1715" s="17"/>
      <c r="AY1715" s="17"/>
      <c r="AZ1715" s="17"/>
      <c r="BA1715" s="17"/>
      <c r="BB1715" s="17"/>
      <c r="BC1715" s="17"/>
      <c r="BD1715" s="10"/>
      <c r="BE1715" s="10"/>
      <c r="BF1715" s="10"/>
    </row>
    <row r="1716" spans="1:68" s="26" customFormat="1" x14ac:dyDescent="0.25">
      <c r="A1716" s="1" t="s">
        <v>67</v>
      </c>
      <c r="B1716" s="11"/>
      <c r="C1716" s="11"/>
      <c r="E1716" s="11"/>
      <c r="F1716" s="11"/>
      <c r="G1716" s="11"/>
      <c r="H1716" s="9"/>
      <c r="I1716" s="10">
        <v>1</v>
      </c>
      <c r="J1716" s="10">
        <v>1</v>
      </c>
      <c r="K1716" s="10">
        <v>0</v>
      </c>
      <c r="L1716" s="10">
        <v>2</v>
      </c>
      <c r="M1716" s="10">
        <v>2</v>
      </c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  <c r="Z1716" s="10"/>
      <c r="AA1716" s="10"/>
      <c r="AB1716" s="10"/>
      <c r="AC1716" s="10"/>
      <c r="AD1716" s="10"/>
      <c r="AE1716" s="10"/>
      <c r="AF1716" s="9"/>
      <c r="AG1716" s="9"/>
      <c r="AH1716" s="9"/>
      <c r="AI1716" s="9"/>
      <c r="AJ1716" s="9"/>
      <c r="AK1716" s="9"/>
      <c r="AL1716" s="9"/>
      <c r="AM1716" s="9"/>
      <c r="AN1716" s="9"/>
      <c r="AO1716" s="9"/>
      <c r="AP1716" s="9"/>
      <c r="AQ1716" s="9"/>
      <c r="AR1716" s="9"/>
      <c r="AS1716" s="9"/>
      <c r="AT1716" s="9"/>
      <c r="AU1716" s="9"/>
      <c r="AV1716" s="9"/>
      <c r="AW1716" s="9"/>
      <c r="AX1716" s="9"/>
      <c r="AY1716" s="9"/>
      <c r="AZ1716" s="9"/>
      <c r="BA1716" s="9"/>
      <c r="BB1716" s="9"/>
      <c r="BC1716" s="9"/>
      <c r="BD1716" s="10"/>
      <c r="BE1716" s="10"/>
      <c r="BF1716" s="10"/>
    </row>
    <row r="1717" spans="1:68" s="26" customFormat="1" x14ac:dyDescent="0.25">
      <c r="A1717" s="1" t="s">
        <v>64</v>
      </c>
      <c r="B1717" s="11"/>
      <c r="C1717" s="11"/>
      <c r="E1717" s="11"/>
      <c r="F1717" s="11"/>
      <c r="G1717" s="11"/>
      <c r="H1717" s="9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Z1717" s="10"/>
      <c r="AA1717" s="10"/>
      <c r="AB1717" s="10"/>
      <c r="AC1717" s="10"/>
      <c r="AD1717" s="10"/>
      <c r="AE1717" s="10"/>
      <c r="AF1717" s="9"/>
      <c r="AG1717" s="9"/>
      <c r="AH1717" s="9"/>
      <c r="AI1717" s="9"/>
      <c r="AJ1717" s="9"/>
      <c r="AK1717" s="9"/>
      <c r="AL1717" s="9"/>
      <c r="AM1717" s="9"/>
      <c r="AN1717" s="9"/>
      <c r="AO1717" s="9"/>
      <c r="AP1717" s="9"/>
      <c r="AQ1717" s="9"/>
      <c r="AR1717" s="9"/>
      <c r="AS1717" s="9"/>
      <c r="AT1717" s="9"/>
      <c r="AU1717" s="9"/>
      <c r="AV1717" s="9"/>
      <c r="AW1717" s="9"/>
      <c r="AX1717" s="9"/>
      <c r="AY1717" s="9"/>
      <c r="AZ1717" s="9"/>
      <c r="BA1717" s="9"/>
      <c r="BB1717" s="9"/>
      <c r="BC1717" s="9"/>
      <c r="BD1717" s="10"/>
      <c r="BE1717" s="10"/>
      <c r="BF1717" s="10"/>
    </row>
    <row r="1718" spans="1:68" s="26" customFormat="1" x14ac:dyDescent="0.25">
      <c r="A1718" s="1" t="s">
        <v>60</v>
      </c>
      <c r="B1718" s="11"/>
      <c r="C1718" s="11"/>
      <c r="E1718" s="11"/>
      <c r="F1718" s="11"/>
      <c r="G1718" s="11"/>
      <c r="H1718" s="9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  <c r="AC1718" s="10"/>
      <c r="AD1718" s="10"/>
      <c r="AE1718" s="10"/>
      <c r="AF1718" s="9"/>
      <c r="AG1718" s="9"/>
      <c r="AH1718" s="9"/>
      <c r="AI1718" s="9"/>
      <c r="AJ1718" s="9"/>
      <c r="AK1718" s="9"/>
      <c r="AL1718" s="9"/>
      <c r="AM1718" s="9"/>
      <c r="AN1718" s="9"/>
      <c r="AO1718" s="9"/>
      <c r="AP1718" s="9"/>
      <c r="AQ1718" s="9"/>
      <c r="AR1718" s="9"/>
      <c r="AS1718" s="9"/>
      <c r="AT1718" s="9"/>
      <c r="AU1718" s="9"/>
      <c r="AV1718" s="9"/>
      <c r="AW1718" s="9"/>
      <c r="AX1718" s="9"/>
      <c r="AY1718" s="9"/>
      <c r="AZ1718" s="9"/>
      <c r="BA1718" s="9"/>
      <c r="BB1718" s="9"/>
      <c r="BC1718" s="9"/>
      <c r="BD1718" s="10"/>
      <c r="BE1718" s="10"/>
      <c r="BF1718" s="10"/>
    </row>
    <row r="1719" spans="1:68" s="29" customFormat="1" x14ac:dyDescent="0.25">
      <c r="A1719" s="6" t="s">
        <v>68</v>
      </c>
      <c r="B1719" s="4"/>
      <c r="C1719" s="4"/>
      <c r="D1719" s="40"/>
      <c r="E1719" s="4"/>
      <c r="F1719" s="4"/>
      <c r="G1719" s="4"/>
      <c r="H1719" s="4"/>
      <c r="I1719" s="4">
        <f>SUM(I1716:I1718)</f>
        <v>1</v>
      </c>
      <c r="J1719" s="40">
        <f>SUM(J1716:J1718)</f>
        <v>1</v>
      </c>
      <c r="K1719" s="4">
        <f>SUM(K1716:K1718)</f>
        <v>0</v>
      </c>
      <c r="L1719" s="4">
        <f>SUM(L1716:L1718)</f>
        <v>2</v>
      </c>
      <c r="M1719" s="4">
        <f>SUM(M1716:M1718)</f>
        <v>2</v>
      </c>
      <c r="N1719" s="4"/>
      <c r="O1719" s="4"/>
      <c r="P1719" s="40"/>
      <c r="Q1719" s="4"/>
      <c r="R1719" s="4"/>
      <c r="S1719" s="40"/>
      <c r="T1719" s="4"/>
      <c r="U1719" s="4"/>
      <c r="V1719" s="4"/>
      <c r="W1719" s="40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  <c r="AL1719" s="4"/>
      <c r="AM1719" s="4"/>
      <c r="AN1719" s="4"/>
      <c r="AO1719" s="4"/>
      <c r="AP1719" s="4"/>
      <c r="AQ1719" s="4"/>
      <c r="AR1719" s="4"/>
      <c r="AS1719" s="4"/>
      <c r="AT1719" s="4"/>
      <c r="AU1719" s="4"/>
      <c r="AV1719" s="4"/>
      <c r="AW1719" s="4"/>
      <c r="AX1719" s="4"/>
      <c r="AY1719" s="4"/>
      <c r="AZ1719" s="4"/>
      <c r="BA1719" s="4"/>
      <c r="BB1719" s="4"/>
      <c r="BC1719" s="4"/>
      <c r="BD1719" s="68"/>
      <c r="BE1719" s="68"/>
      <c r="BF1719" s="68"/>
    </row>
    <row r="1720" spans="1:68" s="26" customFormat="1" x14ac:dyDescent="0.25">
      <c r="A1720" s="29" t="s">
        <v>52</v>
      </c>
      <c r="B1720" s="11"/>
      <c r="C1720" s="11"/>
      <c r="E1720" s="11"/>
      <c r="F1720" s="11"/>
      <c r="G1720" s="11"/>
      <c r="H1720" s="9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  <c r="AC1720" s="10"/>
      <c r="AD1720" s="10"/>
      <c r="AE1720" s="10"/>
      <c r="AF1720" s="9"/>
      <c r="AG1720" s="9"/>
      <c r="AH1720" s="9"/>
      <c r="AI1720" s="9"/>
      <c r="AJ1720" s="9"/>
      <c r="AK1720" s="9"/>
      <c r="AL1720" s="9"/>
      <c r="AM1720" s="9"/>
      <c r="AN1720" s="9"/>
      <c r="AO1720" s="9"/>
      <c r="AP1720" s="9"/>
      <c r="AQ1720" s="9"/>
      <c r="AR1720" s="9"/>
      <c r="AS1720" s="9"/>
      <c r="AT1720" s="9"/>
      <c r="AU1720" s="9"/>
      <c r="AV1720" s="9"/>
      <c r="AW1720" s="9"/>
      <c r="AX1720" s="9"/>
      <c r="AY1720" s="9"/>
      <c r="AZ1720" s="9"/>
      <c r="BA1720" s="9"/>
      <c r="BB1720" s="9"/>
      <c r="BC1720" s="9"/>
      <c r="BD1720" s="10"/>
      <c r="BE1720" s="10"/>
      <c r="BF1720" s="10"/>
    </row>
    <row r="1721" spans="1:68" s="26" customFormat="1" x14ac:dyDescent="0.25">
      <c r="A1721" s="35" t="s">
        <v>67</v>
      </c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  <c r="AC1721" s="10">
        <v>2</v>
      </c>
      <c r="AD1721" s="10">
        <v>2</v>
      </c>
      <c r="AE1721" s="10">
        <v>2</v>
      </c>
      <c r="AF1721" s="10">
        <v>2</v>
      </c>
      <c r="AG1721" s="10">
        <v>2</v>
      </c>
      <c r="AH1721" s="10">
        <v>2</v>
      </c>
      <c r="AI1721" s="10">
        <v>2</v>
      </c>
      <c r="AJ1721" s="10">
        <v>2</v>
      </c>
      <c r="AK1721" s="10">
        <v>2</v>
      </c>
      <c r="AL1721" s="10">
        <v>2</v>
      </c>
      <c r="AM1721" s="10">
        <v>2</v>
      </c>
      <c r="AN1721" s="10">
        <v>3</v>
      </c>
      <c r="AO1721" s="10">
        <v>3</v>
      </c>
      <c r="AP1721" s="10">
        <v>3</v>
      </c>
      <c r="AQ1721" s="10">
        <v>2</v>
      </c>
      <c r="AR1721" s="10">
        <v>2</v>
      </c>
      <c r="AS1721" s="10">
        <v>2</v>
      </c>
      <c r="AT1721" s="10">
        <v>2</v>
      </c>
      <c r="AU1721" s="10">
        <v>2</v>
      </c>
      <c r="AV1721" s="10">
        <v>2</v>
      </c>
      <c r="AW1721" s="10">
        <v>3</v>
      </c>
      <c r="AX1721" s="10">
        <v>3</v>
      </c>
      <c r="AY1721" s="10">
        <v>3</v>
      </c>
      <c r="AZ1721" s="10">
        <v>3</v>
      </c>
      <c r="BA1721" s="10">
        <v>3</v>
      </c>
      <c r="BB1721" s="10">
        <v>3</v>
      </c>
      <c r="BC1721" s="10">
        <v>3</v>
      </c>
      <c r="BD1721" s="10">
        <v>3</v>
      </c>
      <c r="BE1721" s="10">
        <v>3</v>
      </c>
      <c r="BF1721" s="10">
        <v>3</v>
      </c>
      <c r="BG1721" s="10">
        <v>3</v>
      </c>
      <c r="BH1721" s="10">
        <v>3</v>
      </c>
      <c r="BI1721" s="10">
        <v>3</v>
      </c>
      <c r="BJ1721" s="26">
        <v>3</v>
      </c>
      <c r="BK1721" s="26">
        <v>3</v>
      </c>
      <c r="BL1721" s="26">
        <v>3</v>
      </c>
      <c r="BM1721" s="26">
        <v>3</v>
      </c>
      <c r="BN1721" s="26">
        <v>3</v>
      </c>
      <c r="BO1721" s="26">
        <v>3</v>
      </c>
      <c r="BP1721" s="26">
        <v>3</v>
      </c>
    </row>
    <row r="1722" spans="1:68" s="26" customFormat="1" x14ac:dyDescent="0.25">
      <c r="A1722" s="1" t="s">
        <v>64</v>
      </c>
      <c r="B1722" s="11"/>
      <c r="C1722" s="11"/>
      <c r="E1722" s="11"/>
      <c r="F1722" s="11"/>
      <c r="G1722" s="11"/>
      <c r="H1722" s="9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  <c r="AC1722" s="10"/>
      <c r="AD1722" s="10"/>
      <c r="AE1722" s="10"/>
      <c r="AF1722" s="9"/>
      <c r="AG1722" s="9"/>
      <c r="AH1722" s="9"/>
      <c r="AI1722" s="9"/>
      <c r="AJ1722" s="9"/>
      <c r="AK1722" s="9"/>
      <c r="AL1722" s="9"/>
      <c r="AM1722" s="9"/>
      <c r="AN1722" s="9"/>
      <c r="AO1722" s="9"/>
      <c r="AP1722" s="9"/>
      <c r="AQ1722" s="9"/>
      <c r="AR1722" s="9"/>
      <c r="AS1722" s="9"/>
      <c r="AT1722" s="9"/>
      <c r="AU1722" s="9"/>
      <c r="AV1722" s="9"/>
      <c r="AW1722" s="9"/>
      <c r="AX1722" s="9"/>
      <c r="AY1722" s="9"/>
      <c r="AZ1722" s="9"/>
      <c r="BA1722" s="9"/>
      <c r="BB1722" s="9"/>
      <c r="BC1722" s="9"/>
      <c r="BD1722" s="10"/>
      <c r="BE1722" s="10"/>
      <c r="BF1722" s="10"/>
    </row>
    <row r="1723" spans="1:68" s="26" customFormat="1" x14ac:dyDescent="0.25">
      <c r="A1723" s="1" t="s">
        <v>60</v>
      </c>
      <c r="B1723" s="11"/>
      <c r="C1723" s="11"/>
      <c r="E1723" s="11"/>
      <c r="F1723" s="11"/>
      <c r="G1723" s="11"/>
      <c r="H1723" s="9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  <c r="AC1723" s="10"/>
      <c r="AD1723" s="10"/>
      <c r="AE1723" s="10"/>
      <c r="AF1723" s="9"/>
      <c r="AG1723" s="9"/>
      <c r="AH1723" s="9"/>
      <c r="AI1723" s="9"/>
      <c r="AJ1723" s="9"/>
      <c r="AK1723" s="9"/>
      <c r="AL1723" s="9"/>
      <c r="AM1723" s="9"/>
      <c r="AN1723" s="9"/>
      <c r="AO1723" s="9"/>
      <c r="AP1723" s="9"/>
      <c r="AQ1723" s="9"/>
      <c r="AR1723" s="9"/>
      <c r="AS1723" s="9"/>
      <c r="AT1723" s="9"/>
      <c r="AU1723" s="9"/>
      <c r="AV1723" s="9"/>
      <c r="AW1723" s="9"/>
      <c r="AX1723" s="9"/>
      <c r="AY1723" s="9"/>
      <c r="AZ1723" s="9"/>
      <c r="BA1723" s="9"/>
      <c r="BB1723" s="9"/>
      <c r="BC1723" s="9"/>
      <c r="BD1723" s="10"/>
      <c r="BE1723" s="10"/>
      <c r="BF1723" s="10"/>
    </row>
    <row r="1724" spans="1:68" s="29" customFormat="1" x14ac:dyDescent="0.25">
      <c r="A1724" s="6" t="s">
        <v>68</v>
      </c>
      <c r="B1724" s="21"/>
      <c r="C1724" s="21"/>
      <c r="D1724" s="42"/>
      <c r="E1724" s="21"/>
      <c r="F1724" s="21"/>
      <c r="G1724" s="21"/>
      <c r="H1724" s="38"/>
      <c r="I1724" s="36"/>
      <c r="J1724" s="36"/>
      <c r="K1724" s="36"/>
      <c r="L1724" s="36"/>
      <c r="M1724" s="36"/>
      <c r="N1724" s="36"/>
      <c r="O1724" s="36"/>
      <c r="P1724" s="36"/>
      <c r="Q1724" s="36"/>
      <c r="R1724" s="36"/>
      <c r="S1724" s="36"/>
      <c r="T1724" s="36"/>
      <c r="U1724" s="36"/>
      <c r="V1724" s="36"/>
      <c r="W1724" s="36"/>
      <c r="X1724" s="36"/>
      <c r="Y1724" s="36"/>
      <c r="Z1724" s="36"/>
      <c r="AA1724" s="36"/>
      <c r="AB1724" s="36"/>
      <c r="AC1724" s="38">
        <f>SUM(AC1721:AC1723)</f>
        <v>2</v>
      </c>
      <c r="AD1724" s="38">
        <f>SUM(AD1721:AD1723)</f>
        <v>2</v>
      </c>
      <c r="AE1724" s="38">
        <f>SUM(AE1721:AE1723)</f>
        <v>2</v>
      </c>
      <c r="AF1724" s="38">
        <f>SUM(AF1721:AF1723)</f>
        <v>2</v>
      </c>
      <c r="AG1724" s="38">
        <f t="shared" ref="AG1724:BI1724" si="268">SUM(AG1721:AG1723)</f>
        <v>2</v>
      </c>
      <c r="AH1724" s="38">
        <f t="shared" si="268"/>
        <v>2</v>
      </c>
      <c r="AI1724" s="38">
        <f t="shared" si="268"/>
        <v>2</v>
      </c>
      <c r="AJ1724" s="38">
        <f t="shared" si="268"/>
        <v>2</v>
      </c>
      <c r="AK1724" s="38">
        <f t="shared" si="268"/>
        <v>2</v>
      </c>
      <c r="AL1724" s="38">
        <f t="shared" si="268"/>
        <v>2</v>
      </c>
      <c r="AM1724" s="38">
        <f t="shared" si="268"/>
        <v>2</v>
      </c>
      <c r="AN1724" s="38">
        <f t="shared" si="268"/>
        <v>3</v>
      </c>
      <c r="AO1724" s="38">
        <f t="shared" si="268"/>
        <v>3</v>
      </c>
      <c r="AP1724" s="38">
        <f t="shared" si="268"/>
        <v>3</v>
      </c>
      <c r="AQ1724" s="38">
        <f t="shared" si="268"/>
        <v>2</v>
      </c>
      <c r="AR1724" s="38">
        <f t="shared" si="268"/>
        <v>2</v>
      </c>
      <c r="AS1724" s="38">
        <f t="shared" si="268"/>
        <v>2</v>
      </c>
      <c r="AT1724" s="38">
        <f t="shared" si="268"/>
        <v>2</v>
      </c>
      <c r="AU1724" s="38">
        <f t="shared" si="268"/>
        <v>2</v>
      </c>
      <c r="AV1724" s="38">
        <f t="shared" si="268"/>
        <v>2</v>
      </c>
      <c r="AW1724" s="38">
        <f t="shared" si="268"/>
        <v>3</v>
      </c>
      <c r="AX1724" s="38">
        <f t="shared" si="268"/>
        <v>3</v>
      </c>
      <c r="AY1724" s="38">
        <f t="shared" si="268"/>
        <v>3</v>
      </c>
      <c r="AZ1724" s="38">
        <f t="shared" si="268"/>
        <v>3</v>
      </c>
      <c r="BA1724" s="38">
        <f t="shared" si="268"/>
        <v>3</v>
      </c>
      <c r="BB1724" s="38">
        <f t="shared" si="268"/>
        <v>3</v>
      </c>
      <c r="BC1724" s="38">
        <f t="shared" si="268"/>
        <v>3</v>
      </c>
      <c r="BD1724" s="38">
        <f t="shared" si="268"/>
        <v>3</v>
      </c>
      <c r="BE1724" s="38">
        <f t="shared" si="268"/>
        <v>3</v>
      </c>
      <c r="BF1724" s="38">
        <f t="shared" si="268"/>
        <v>3</v>
      </c>
      <c r="BG1724" s="38">
        <f t="shared" si="268"/>
        <v>3</v>
      </c>
      <c r="BH1724" s="38">
        <f t="shared" si="268"/>
        <v>3</v>
      </c>
      <c r="BI1724" s="38">
        <f t="shared" si="268"/>
        <v>3</v>
      </c>
      <c r="BJ1724" s="35">
        <v>3</v>
      </c>
      <c r="BK1724" s="35">
        <v>3</v>
      </c>
      <c r="BL1724" s="35">
        <v>3</v>
      </c>
      <c r="BM1724" s="35">
        <v>3</v>
      </c>
      <c r="BN1724" s="35">
        <v>3</v>
      </c>
      <c r="BO1724" s="35">
        <v>3</v>
      </c>
      <c r="BP1724" s="35">
        <v>3</v>
      </c>
    </row>
    <row r="1725" spans="1:68" s="26" customFormat="1" x14ac:dyDescent="0.25">
      <c r="A1725" s="8" t="s">
        <v>272</v>
      </c>
      <c r="B1725" s="11"/>
      <c r="C1725" s="11"/>
      <c r="E1725" s="11"/>
      <c r="F1725" s="11"/>
      <c r="G1725" s="11"/>
      <c r="H1725" s="9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  <c r="AE1725" s="10"/>
      <c r="AF1725" s="9"/>
      <c r="AG1725" s="9"/>
      <c r="AH1725" s="9"/>
      <c r="AI1725" s="9"/>
      <c r="AJ1725" s="9"/>
      <c r="AK1725" s="9"/>
      <c r="AL1725" s="9"/>
      <c r="AM1725" s="9"/>
      <c r="AN1725" s="9"/>
      <c r="AO1725" s="9"/>
      <c r="AP1725" s="9"/>
      <c r="AQ1725" s="9"/>
      <c r="AR1725" s="9"/>
      <c r="AS1725" s="9"/>
      <c r="AT1725" s="9"/>
      <c r="AU1725" s="9"/>
      <c r="AV1725" s="9"/>
      <c r="AW1725" s="9"/>
      <c r="AX1725" s="9"/>
      <c r="AY1725" s="9"/>
      <c r="AZ1725" s="9"/>
      <c r="BA1725" s="9"/>
      <c r="BB1725" s="9"/>
      <c r="BC1725" s="9"/>
      <c r="BD1725" s="10"/>
      <c r="BE1725" s="10"/>
      <c r="BF1725" s="10"/>
    </row>
    <row r="1726" spans="1:68" s="26" customFormat="1" x14ac:dyDescent="0.25">
      <c r="A1726" s="1" t="s">
        <v>67</v>
      </c>
      <c r="B1726" s="11"/>
      <c r="C1726" s="11"/>
      <c r="E1726" s="11"/>
      <c r="F1726" s="11"/>
      <c r="G1726" s="11"/>
      <c r="H1726" s="9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>
        <v>2</v>
      </c>
      <c r="T1726" s="10"/>
      <c r="U1726" s="10"/>
      <c r="V1726" s="10"/>
      <c r="W1726" s="10"/>
      <c r="X1726" s="10"/>
      <c r="Y1726" s="10"/>
      <c r="Z1726" s="10"/>
      <c r="AA1726" s="10"/>
      <c r="AB1726" s="10"/>
      <c r="AC1726" s="10"/>
      <c r="AD1726" s="10"/>
      <c r="AE1726" s="10"/>
      <c r="AF1726" s="9"/>
      <c r="AG1726" s="9"/>
      <c r="AH1726" s="9"/>
      <c r="AI1726" s="9"/>
      <c r="AJ1726" s="9"/>
      <c r="AK1726" s="9"/>
      <c r="AL1726" s="9"/>
      <c r="AM1726" s="9"/>
      <c r="AN1726" s="9"/>
      <c r="AO1726" s="9"/>
      <c r="AP1726" s="9"/>
      <c r="AQ1726" s="9"/>
      <c r="AR1726" s="9"/>
      <c r="AS1726" s="9"/>
      <c r="AT1726" s="9"/>
      <c r="AU1726" s="9"/>
      <c r="AV1726" s="9"/>
      <c r="AW1726" s="9"/>
      <c r="AX1726" s="9"/>
      <c r="AY1726" s="9"/>
      <c r="AZ1726" s="9"/>
      <c r="BA1726" s="9"/>
      <c r="BB1726" s="9"/>
      <c r="BC1726" s="9"/>
      <c r="BD1726" s="10"/>
      <c r="BE1726" s="10"/>
      <c r="BF1726" s="10"/>
    </row>
    <row r="1727" spans="1:68" s="26" customFormat="1" x14ac:dyDescent="0.25">
      <c r="A1727" s="1" t="s">
        <v>64</v>
      </c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  <c r="Z1727" s="10"/>
      <c r="AA1727" s="10"/>
      <c r="AB1727" s="10"/>
      <c r="AC1727" s="10"/>
      <c r="AD1727" s="10"/>
      <c r="AE1727" s="10"/>
      <c r="AF1727" s="10"/>
      <c r="AG1727" s="10"/>
      <c r="AH1727" s="10"/>
      <c r="AI1727" s="10"/>
      <c r="AJ1727" s="10"/>
      <c r="AK1727" s="10"/>
      <c r="AL1727" s="10"/>
      <c r="AM1727" s="10"/>
      <c r="AN1727" s="10"/>
      <c r="AO1727" s="10"/>
      <c r="AP1727" s="10"/>
      <c r="AQ1727" s="10"/>
      <c r="AR1727" s="10"/>
      <c r="AS1727" s="10"/>
      <c r="AT1727" s="10"/>
      <c r="AU1727" s="10"/>
      <c r="AV1727" s="10"/>
      <c r="AW1727" s="10"/>
      <c r="AX1727" s="10"/>
      <c r="AY1727" s="10"/>
      <c r="AZ1727" s="10"/>
      <c r="BA1727" s="10"/>
      <c r="BB1727" s="10"/>
      <c r="BC1727" s="10"/>
      <c r="BD1727" s="10"/>
      <c r="BE1727" s="10"/>
      <c r="BF1727" s="10"/>
    </row>
    <row r="1728" spans="1:68" s="26" customFormat="1" x14ac:dyDescent="0.25">
      <c r="A1728" s="1" t="s">
        <v>60</v>
      </c>
      <c r="B1728" s="1"/>
      <c r="C1728" s="1"/>
      <c r="D1728" s="35"/>
      <c r="E1728" s="1"/>
      <c r="F1728" s="1"/>
      <c r="G1728" s="1"/>
      <c r="H1728" s="1"/>
      <c r="I1728" s="1"/>
      <c r="J1728" s="35"/>
      <c r="K1728" s="1"/>
      <c r="L1728" s="1"/>
      <c r="M1728" s="1"/>
      <c r="N1728" s="1"/>
      <c r="O1728" s="1"/>
      <c r="P1728" s="35"/>
      <c r="Q1728" s="1"/>
      <c r="R1728" s="1"/>
      <c r="S1728" s="35"/>
      <c r="T1728" s="1"/>
      <c r="U1728" s="1"/>
      <c r="V1728" s="1"/>
      <c r="W1728" s="35"/>
      <c r="X1728" s="1"/>
      <c r="Y1728" s="1"/>
      <c r="Z1728" s="1"/>
      <c r="AA1728" s="1"/>
      <c r="AB1728" s="1"/>
      <c r="AC1728" s="1"/>
      <c r="AD1728" s="1"/>
      <c r="AE1728" s="1"/>
      <c r="AF1728" s="2"/>
      <c r="AG1728" s="2"/>
      <c r="AH1728" s="2"/>
      <c r="AI1728" s="2"/>
      <c r="AJ1728" s="2"/>
      <c r="AK1728" s="2"/>
      <c r="AL1728" s="2"/>
      <c r="AM1728" s="2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  <c r="AY1728" s="3"/>
      <c r="AZ1728" s="3"/>
      <c r="BA1728" s="3"/>
      <c r="BB1728" s="3"/>
      <c r="BC1728" s="2"/>
      <c r="BD1728" s="10"/>
      <c r="BE1728" s="10"/>
      <c r="BF1728" s="10"/>
    </row>
    <row r="1729" spans="1:69" s="29" customFormat="1" x14ac:dyDescent="0.25">
      <c r="A1729" s="6" t="s">
        <v>68</v>
      </c>
      <c r="B1729" s="4"/>
      <c r="C1729" s="4"/>
      <c r="D1729" s="40"/>
      <c r="E1729" s="4"/>
      <c r="F1729" s="4"/>
      <c r="G1729" s="4"/>
      <c r="H1729" s="4"/>
      <c r="I1729" s="4"/>
      <c r="J1729" s="40"/>
      <c r="K1729" s="4"/>
      <c r="L1729" s="4"/>
      <c r="M1729" s="4"/>
      <c r="N1729" s="4"/>
      <c r="O1729" s="4"/>
      <c r="P1729" s="40"/>
      <c r="Q1729" s="4"/>
      <c r="R1729" s="4"/>
      <c r="S1729" s="40">
        <f>SUM(S1726:S1728)</f>
        <v>2</v>
      </c>
      <c r="T1729" s="4"/>
      <c r="U1729" s="4"/>
      <c r="V1729" s="4"/>
      <c r="W1729" s="40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  <c r="AJ1729" s="4"/>
      <c r="AK1729" s="4"/>
      <c r="AL1729" s="4"/>
      <c r="AM1729" s="4"/>
      <c r="AN1729" s="4"/>
      <c r="AO1729" s="4"/>
      <c r="AP1729" s="4"/>
      <c r="AQ1729" s="4"/>
      <c r="AR1729" s="4"/>
      <c r="AS1729" s="4"/>
      <c r="AT1729" s="4"/>
      <c r="AU1729" s="4"/>
      <c r="AV1729" s="4"/>
      <c r="AW1729" s="4"/>
      <c r="AX1729" s="4"/>
      <c r="AY1729" s="4"/>
      <c r="AZ1729" s="4"/>
      <c r="BA1729" s="4"/>
      <c r="BB1729" s="4"/>
      <c r="BC1729" s="4"/>
      <c r="BD1729" s="68"/>
      <c r="BE1729" s="68"/>
      <c r="BF1729" s="68"/>
    </row>
    <row r="1730" spans="1:69" s="26" customFormat="1" x14ac:dyDescent="0.25">
      <c r="A1730" s="30" t="s">
        <v>431</v>
      </c>
      <c r="B1730" s="23"/>
      <c r="C1730" s="23"/>
      <c r="D1730" s="23"/>
      <c r="E1730" s="23"/>
      <c r="F1730" s="23"/>
      <c r="G1730" s="23"/>
      <c r="H1730" s="23"/>
      <c r="I1730" s="23"/>
      <c r="J1730" s="23"/>
      <c r="K1730" s="23"/>
      <c r="L1730" s="23"/>
      <c r="M1730" s="23"/>
      <c r="N1730" s="23"/>
      <c r="O1730" s="23"/>
      <c r="P1730" s="23"/>
      <c r="Q1730" s="23"/>
      <c r="R1730" s="23"/>
      <c r="S1730" s="23"/>
      <c r="T1730" s="23"/>
      <c r="U1730" s="23"/>
      <c r="V1730" s="23"/>
      <c r="W1730" s="23"/>
      <c r="X1730" s="23"/>
      <c r="Y1730" s="23"/>
      <c r="Z1730" s="23"/>
      <c r="AA1730" s="23"/>
      <c r="AB1730" s="23"/>
      <c r="AC1730" s="23"/>
      <c r="AD1730" s="23"/>
      <c r="AE1730" s="23"/>
      <c r="AF1730" s="23"/>
      <c r="AG1730" s="23"/>
      <c r="AH1730" s="23"/>
      <c r="AI1730" s="23"/>
      <c r="AJ1730" s="23"/>
      <c r="AK1730" s="23"/>
      <c r="AL1730" s="23"/>
      <c r="AM1730" s="23"/>
      <c r="AN1730" s="23"/>
      <c r="AO1730" s="23"/>
      <c r="AP1730" s="23"/>
      <c r="AQ1730" s="23"/>
      <c r="AR1730" s="23"/>
      <c r="AS1730" s="23"/>
      <c r="AT1730" s="23"/>
      <c r="AU1730" s="23"/>
      <c r="AV1730" s="23"/>
      <c r="AW1730" s="23"/>
      <c r="AX1730" s="23"/>
      <c r="AY1730" s="23"/>
      <c r="AZ1730" s="23"/>
      <c r="BA1730" s="23"/>
      <c r="BB1730" s="23"/>
      <c r="BC1730" s="23"/>
      <c r="BD1730" s="10"/>
      <c r="BE1730" s="10"/>
      <c r="BF1730" s="10"/>
    </row>
    <row r="1731" spans="1:69" s="26" customFormat="1" x14ac:dyDescent="0.25">
      <c r="A1731" s="24" t="s">
        <v>67</v>
      </c>
      <c r="B1731" s="38">
        <f t="shared" ref="B1731:AG1731" si="269">+B1736+B1741+B1746+B1751+B1756+B1761+B1766+B1771+B1776+B1781+B1786+B1791+B1796</f>
        <v>139</v>
      </c>
      <c r="C1731" s="38">
        <f t="shared" si="269"/>
        <v>159</v>
      </c>
      <c r="D1731" s="38">
        <f t="shared" si="269"/>
        <v>242</v>
      </c>
      <c r="E1731" s="38">
        <f t="shared" si="269"/>
        <v>252</v>
      </c>
      <c r="F1731" s="38">
        <f t="shared" si="269"/>
        <v>259</v>
      </c>
      <c r="G1731" s="38">
        <f t="shared" si="269"/>
        <v>269</v>
      </c>
      <c r="H1731" s="38">
        <f t="shared" si="269"/>
        <v>394</v>
      </c>
      <c r="I1731" s="38">
        <f t="shared" si="269"/>
        <v>375</v>
      </c>
      <c r="J1731" s="38">
        <f t="shared" si="269"/>
        <v>349</v>
      </c>
      <c r="K1731" s="38">
        <f t="shared" si="269"/>
        <v>343</v>
      </c>
      <c r="L1731" s="38">
        <f t="shared" si="269"/>
        <v>244</v>
      </c>
      <c r="M1731" s="38">
        <f t="shared" si="269"/>
        <v>205</v>
      </c>
      <c r="N1731" s="38">
        <f t="shared" si="269"/>
        <v>197</v>
      </c>
      <c r="O1731" s="38">
        <f t="shared" si="269"/>
        <v>91</v>
      </c>
      <c r="P1731" s="38">
        <f t="shared" si="269"/>
        <v>100</v>
      </c>
      <c r="Q1731" s="38">
        <f t="shared" si="269"/>
        <v>115</v>
      </c>
      <c r="R1731" s="38">
        <f t="shared" si="269"/>
        <v>116</v>
      </c>
      <c r="S1731" s="38">
        <f t="shared" si="269"/>
        <v>118</v>
      </c>
      <c r="T1731" s="38">
        <f t="shared" si="269"/>
        <v>91</v>
      </c>
      <c r="U1731" s="38">
        <f t="shared" si="269"/>
        <v>73</v>
      </c>
      <c r="V1731" s="38">
        <f t="shared" si="269"/>
        <v>87</v>
      </c>
      <c r="W1731" s="38">
        <f t="shared" si="269"/>
        <v>82</v>
      </c>
      <c r="X1731" s="38">
        <f t="shared" si="269"/>
        <v>75</v>
      </c>
      <c r="Y1731" s="38">
        <f t="shared" si="269"/>
        <v>60</v>
      </c>
      <c r="Z1731" s="38">
        <f t="shared" si="269"/>
        <v>62</v>
      </c>
      <c r="AA1731" s="38">
        <f t="shared" si="269"/>
        <v>44</v>
      </c>
      <c r="AB1731" s="38">
        <f t="shared" si="269"/>
        <v>41</v>
      </c>
      <c r="AC1731" s="38">
        <f t="shared" si="269"/>
        <v>37</v>
      </c>
      <c r="AD1731" s="38">
        <f t="shared" si="269"/>
        <v>37</v>
      </c>
      <c r="AE1731" s="38">
        <f t="shared" si="269"/>
        <v>35</v>
      </c>
      <c r="AF1731" s="38">
        <f t="shared" si="269"/>
        <v>35</v>
      </c>
      <c r="AG1731" s="38">
        <f t="shared" si="269"/>
        <v>36</v>
      </c>
      <c r="AH1731" s="38">
        <f t="shared" ref="AH1731:BI1731" si="270">+AH1736+AH1741+AH1746+AH1751+AH1756+AH1761+AH1766+AH1771+AH1776+AH1781+AH1786+AH1791+AH1796</f>
        <v>36</v>
      </c>
      <c r="AI1731" s="38">
        <f t="shared" si="270"/>
        <v>35</v>
      </c>
      <c r="AJ1731" s="38">
        <f t="shared" si="270"/>
        <v>35</v>
      </c>
      <c r="AK1731" s="38">
        <f t="shared" si="270"/>
        <v>37</v>
      </c>
      <c r="AL1731" s="38">
        <f t="shared" si="270"/>
        <v>37</v>
      </c>
      <c r="AM1731" s="38">
        <f t="shared" si="270"/>
        <v>35</v>
      </c>
      <c r="AN1731" s="38">
        <f t="shared" si="270"/>
        <v>33</v>
      </c>
      <c r="AO1731" s="38">
        <f t="shared" si="270"/>
        <v>35</v>
      </c>
      <c r="AP1731" s="38">
        <f t="shared" si="270"/>
        <v>36</v>
      </c>
      <c r="AQ1731" s="38">
        <f t="shared" si="270"/>
        <v>32</v>
      </c>
      <c r="AR1731" s="38">
        <f t="shared" si="270"/>
        <v>35</v>
      </c>
      <c r="AS1731" s="38">
        <f t="shared" si="270"/>
        <v>35</v>
      </c>
      <c r="AT1731" s="38">
        <f t="shared" si="270"/>
        <v>34</v>
      </c>
      <c r="AU1731" s="38">
        <f t="shared" si="270"/>
        <v>31</v>
      </c>
      <c r="AV1731" s="38">
        <f t="shared" si="270"/>
        <v>9</v>
      </c>
      <c r="AW1731" s="38">
        <f t="shared" si="270"/>
        <v>9</v>
      </c>
      <c r="AX1731" s="38">
        <f t="shared" si="270"/>
        <v>9</v>
      </c>
      <c r="AY1731" s="38">
        <f t="shared" si="270"/>
        <v>9</v>
      </c>
      <c r="AZ1731" s="38">
        <f t="shared" si="270"/>
        <v>12</v>
      </c>
      <c r="BA1731" s="38">
        <f t="shared" si="270"/>
        <v>13</v>
      </c>
      <c r="BB1731" s="38">
        <f t="shared" si="270"/>
        <v>13</v>
      </c>
      <c r="BC1731" s="38">
        <f t="shared" si="270"/>
        <v>17</v>
      </c>
      <c r="BD1731" s="38">
        <f t="shared" si="270"/>
        <v>18</v>
      </c>
      <c r="BE1731" s="38">
        <f t="shared" si="270"/>
        <v>18</v>
      </c>
      <c r="BF1731" s="38">
        <f t="shared" si="270"/>
        <v>19</v>
      </c>
      <c r="BG1731" s="38">
        <f t="shared" si="270"/>
        <v>19</v>
      </c>
      <c r="BH1731" s="38">
        <f t="shared" si="270"/>
        <v>19</v>
      </c>
      <c r="BI1731" s="38">
        <f t="shared" si="270"/>
        <v>19</v>
      </c>
      <c r="BJ1731" s="35">
        <v>21</v>
      </c>
      <c r="BK1731" s="1">
        <v>21</v>
      </c>
      <c r="BL1731" s="1">
        <v>19</v>
      </c>
      <c r="BM1731" s="1">
        <v>20</v>
      </c>
      <c r="BN1731" s="1">
        <v>23</v>
      </c>
      <c r="BO1731" s="1">
        <v>21</v>
      </c>
      <c r="BP1731" s="1"/>
    </row>
    <row r="1732" spans="1:69" s="26" customFormat="1" x14ac:dyDescent="0.25">
      <c r="A1732" s="24" t="s">
        <v>64</v>
      </c>
      <c r="B1732" s="38">
        <f t="shared" ref="B1732:AG1732" si="271">+B1737+B1742+B1747+B1752+B1757+B1762+B1767+B1772+B1777+B1782+B1787+B1792+B1797</f>
        <v>0</v>
      </c>
      <c r="C1732" s="38">
        <f t="shared" si="271"/>
        <v>0</v>
      </c>
      <c r="D1732" s="38">
        <f t="shared" si="271"/>
        <v>0</v>
      </c>
      <c r="E1732" s="38">
        <f t="shared" si="271"/>
        <v>0</v>
      </c>
      <c r="F1732" s="38">
        <f t="shared" si="271"/>
        <v>0</v>
      </c>
      <c r="G1732" s="38">
        <f t="shared" si="271"/>
        <v>0</v>
      </c>
      <c r="H1732" s="38">
        <f t="shared" si="271"/>
        <v>2</v>
      </c>
      <c r="I1732" s="38">
        <f t="shared" si="271"/>
        <v>13</v>
      </c>
      <c r="J1732" s="38">
        <f t="shared" si="271"/>
        <v>15</v>
      </c>
      <c r="K1732" s="38">
        <f t="shared" si="271"/>
        <v>21</v>
      </c>
      <c r="L1732" s="38">
        <f t="shared" si="271"/>
        <v>25</v>
      </c>
      <c r="M1732" s="38">
        <f t="shared" si="271"/>
        <v>25</v>
      </c>
      <c r="N1732" s="38">
        <f t="shared" si="271"/>
        <v>18</v>
      </c>
      <c r="O1732" s="38">
        <f t="shared" si="271"/>
        <v>15</v>
      </c>
      <c r="P1732" s="38">
        <f t="shared" si="271"/>
        <v>20</v>
      </c>
      <c r="Q1732" s="38">
        <f t="shared" si="271"/>
        <v>19</v>
      </c>
      <c r="R1732" s="38">
        <f t="shared" si="271"/>
        <v>27</v>
      </c>
      <c r="S1732" s="38">
        <f t="shared" si="271"/>
        <v>33</v>
      </c>
      <c r="T1732" s="38">
        <f t="shared" si="271"/>
        <v>32</v>
      </c>
      <c r="U1732" s="38">
        <f t="shared" si="271"/>
        <v>39</v>
      </c>
      <c r="V1732" s="38">
        <f t="shared" si="271"/>
        <v>39</v>
      </c>
      <c r="W1732" s="38">
        <f t="shared" si="271"/>
        <v>26</v>
      </c>
      <c r="X1732" s="38">
        <f t="shared" si="271"/>
        <v>9</v>
      </c>
      <c r="Y1732" s="38">
        <f t="shared" si="271"/>
        <v>10</v>
      </c>
      <c r="Z1732" s="38">
        <f t="shared" si="271"/>
        <v>10</v>
      </c>
      <c r="AA1732" s="38">
        <f t="shared" si="271"/>
        <v>12</v>
      </c>
      <c r="AB1732" s="38">
        <f t="shared" si="271"/>
        <v>14</v>
      </c>
      <c r="AC1732" s="38">
        <f t="shared" si="271"/>
        <v>14</v>
      </c>
      <c r="AD1732" s="38">
        <f t="shared" si="271"/>
        <v>14</v>
      </c>
      <c r="AE1732" s="38">
        <f t="shared" si="271"/>
        <v>16</v>
      </c>
      <c r="AF1732" s="38">
        <f t="shared" si="271"/>
        <v>16</v>
      </c>
      <c r="AG1732" s="38">
        <f t="shared" si="271"/>
        <v>15</v>
      </c>
      <c r="AH1732" s="38">
        <f t="shared" ref="AH1732:BI1732" si="272">+AH1737+AH1742+AH1747+AH1752+AH1757+AH1762+AH1767+AH1772+AH1777+AH1782+AH1787+AH1792+AH1797</f>
        <v>15</v>
      </c>
      <c r="AI1732" s="38">
        <f t="shared" si="272"/>
        <v>15</v>
      </c>
      <c r="AJ1732" s="38">
        <f t="shared" si="272"/>
        <v>15</v>
      </c>
      <c r="AK1732" s="38">
        <f t="shared" si="272"/>
        <v>14</v>
      </c>
      <c r="AL1732" s="38">
        <f t="shared" si="272"/>
        <v>14</v>
      </c>
      <c r="AM1732" s="38">
        <f t="shared" si="272"/>
        <v>14</v>
      </c>
      <c r="AN1732" s="38">
        <f t="shared" si="272"/>
        <v>14</v>
      </c>
      <c r="AO1732" s="38">
        <f t="shared" si="272"/>
        <v>12</v>
      </c>
      <c r="AP1732" s="38">
        <f t="shared" si="272"/>
        <v>12</v>
      </c>
      <c r="AQ1732" s="38">
        <f t="shared" si="272"/>
        <v>14</v>
      </c>
      <c r="AR1732" s="38">
        <f t="shared" si="272"/>
        <v>14</v>
      </c>
      <c r="AS1732" s="38">
        <f t="shared" si="272"/>
        <v>10</v>
      </c>
      <c r="AT1732" s="38">
        <f t="shared" si="272"/>
        <v>10</v>
      </c>
      <c r="AU1732" s="38">
        <f t="shared" si="272"/>
        <v>14</v>
      </c>
      <c r="AV1732" s="38">
        <f t="shared" si="272"/>
        <v>9</v>
      </c>
      <c r="AW1732" s="38">
        <f t="shared" si="272"/>
        <v>7</v>
      </c>
      <c r="AX1732" s="38">
        <f t="shared" si="272"/>
        <v>7</v>
      </c>
      <c r="AY1732" s="38">
        <f t="shared" si="272"/>
        <v>7</v>
      </c>
      <c r="AZ1732" s="38">
        <f t="shared" si="272"/>
        <v>8</v>
      </c>
      <c r="BA1732" s="38">
        <f t="shared" si="272"/>
        <v>9</v>
      </c>
      <c r="BB1732" s="38">
        <f t="shared" si="272"/>
        <v>10</v>
      </c>
      <c r="BC1732" s="38">
        <f t="shared" si="272"/>
        <v>6</v>
      </c>
      <c r="BD1732" s="38">
        <f t="shared" si="272"/>
        <v>5</v>
      </c>
      <c r="BE1732" s="38">
        <f t="shared" si="272"/>
        <v>5</v>
      </c>
      <c r="BF1732" s="38">
        <f t="shared" si="272"/>
        <v>5</v>
      </c>
      <c r="BG1732" s="38">
        <f t="shared" si="272"/>
        <v>5</v>
      </c>
      <c r="BH1732" s="38">
        <f t="shared" si="272"/>
        <v>5</v>
      </c>
      <c r="BI1732" s="38">
        <f t="shared" si="272"/>
        <v>5</v>
      </c>
      <c r="BJ1732" s="35">
        <v>5</v>
      </c>
      <c r="BK1732" s="1">
        <v>5</v>
      </c>
      <c r="BL1732" s="4">
        <v>5</v>
      </c>
      <c r="BM1732" s="4">
        <v>5</v>
      </c>
      <c r="BN1732" s="4">
        <v>6</v>
      </c>
      <c r="BO1732" s="4">
        <v>6</v>
      </c>
      <c r="BP1732" s="4"/>
    </row>
    <row r="1733" spans="1:69" s="26" customFormat="1" x14ac:dyDescent="0.25">
      <c r="A1733" s="24" t="s">
        <v>60</v>
      </c>
      <c r="B1733" s="38">
        <f t="shared" ref="B1733:AG1733" si="273">+B1738+B1743+B1748+B1753+B1758+B1763+B1768+B1773+B1778+B1783+B1788+B1793+B1798</f>
        <v>0</v>
      </c>
      <c r="C1733" s="38">
        <f t="shared" si="273"/>
        <v>0</v>
      </c>
      <c r="D1733" s="38">
        <f t="shared" si="273"/>
        <v>0</v>
      </c>
      <c r="E1733" s="38">
        <f t="shared" si="273"/>
        <v>0</v>
      </c>
      <c r="F1733" s="38">
        <f t="shared" si="273"/>
        <v>0</v>
      </c>
      <c r="G1733" s="38">
        <f t="shared" si="273"/>
        <v>0</v>
      </c>
      <c r="H1733" s="38">
        <f t="shared" si="273"/>
        <v>12</v>
      </c>
      <c r="I1733" s="38">
        <f t="shared" si="273"/>
        <v>17</v>
      </c>
      <c r="J1733" s="38">
        <f t="shared" si="273"/>
        <v>41</v>
      </c>
      <c r="K1733" s="38">
        <f t="shared" si="273"/>
        <v>41</v>
      </c>
      <c r="L1733" s="38">
        <f t="shared" si="273"/>
        <v>45</v>
      </c>
      <c r="M1733" s="38">
        <f t="shared" si="273"/>
        <v>47</v>
      </c>
      <c r="N1733" s="38">
        <f t="shared" si="273"/>
        <v>41</v>
      </c>
      <c r="O1733" s="38">
        <f t="shared" si="273"/>
        <v>39</v>
      </c>
      <c r="P1733" s="38">
        <f t="shared" si="273"/>
        <v>17</v>
      </c>
      <c r="Q1733" s="38">
        <f t="shared" si="273"/>
        <v>18</v>
      </c>
      <c r="R1733" s="38">
        <f t="shared" si="273"/>
        <v>16</v>
      </c>
      <c r="S1733" s="38">
        <f t="shared" si="273"/>
        <v>15</v>
      </c>
      <c r="T1733" s="38">
        <f t="shared" si="273"/>
        <v>18</v>
      </c>
      <c r="U1733" s="38">
        <f t="shared" si="273"/>
        <v>18</v>
      </c>
      <c r="V1733" s="38">
        <f t="shared" si="273"/>
        <v>17</v>
      </c>
      <c r="W1733" s="38">
        <f t="shared" si="273"/>
        <v>11</v>
      </c>
      <c r="X1733" s="38">
        <f t="shared" si="273"/>
        <v>0</v>
      </c>
      <c r="Y1733" s="38">
        <f t="shared" si="273"/>
        <v>0</v>
      </c>
      <c r="Z1733" s="38">
        <f t="shared" si="273"/>
        <v>0</v>
      </c>
      <c r="AA1733" s="38">
        <f t="shared" si="273"/>
        <v>8</v>
      </c>
      <c r="AB1733" s="38">
        <f t="shared" si="273"/>
        <v>8</v>
      </c>
      <c r="AC1733" s="38">
        <f t="shared" si="273"/>
        <v>8</v>
      </c>
      <c r="AD1733" s="38">
        <f t="shared" si="273"/>
        <v>8</v>
      </c>
      <c r="AE1733" s="38">
        <f t="shared" si="273"/>
        <v>8</v>
      </c>
      <c r="AF1733" s="38">
        <f t="shared" si="273"/>
        <v>8</v>
      </c>
      <c r="AG1733" s="38">
        <f t="shared" si="273"/>
        <v>8</v>
      </c>
      <c r="AH1733" s="38">
        <f t="shared" ref="AH1733:BI1733" si="274">+AH1738+AH1743+AH1748+AH1753+AH1758+AH1763+AH1768+AH1773+AH1778+AH1783+AH1788+AH1793+AH1798</f>
        <v>8</v>
      </c>
      <c r="AI1733" s="38">
        <f t="shared" si="274"/>
        <v>8</v>
      </c>
      <c r="AJ1733" s="38">
        <f t="shared" si="274"/>
        <v>8</v>
      </c>
      <c r="AK1733" s="38">
        <f t="shared" si="274"/>
        <v>8</v>
      </c>
      <c r="AL1733" s="38">
        <f t="shared" si="274"/>
        <v>8</v>
      </c>
      <c r="AM1733" s="38">
        <f t="shared" si="274"/>
        <v>8</v>
      </c>
      <c r="AN1733" s="38">
        <f t="shared" si="274"/>
        <v>8</v>
      </c>
      <c r="AO1733" s="38">
        <f t="shared" si="274"/>
        <v>8</v>
      </c>
      <c r="AP1733" s="38">
        <f t="shared" si="274"/>
        <v>6</v>
      </c>
      <c r="AQ1733" s="38">
        <f t="shared" si="274"/>
        <v>10</v>
      </c>
      <c r="AR1733" s="38">
        <f t="shared" si="274"/>
        <v>10</v>
      </c>
      <c r="AS1733" s="38">
        <f t="shared" si="274"/>
        <v>11</v>
      </c>
      <c r="AT1733" s="38">
        <f t="shared" si="274"/>
        <v>11</v>
      </c>
      <c r="AU1733" s="38">
        <f t="shared" si="274"/>
        <v>11</v>
      </c>
      <c r="AV1733" s="38">
        <f t="shared" si="274"/>
        <v>13</v>
      </c>
      <c r="AW1733" s="38">
        <f t="shared" si="274"/>
        <v>13</v>
      </c>
      <c r="AX1733" s="38">
        <f t="shared" si="274"/>
        <v>13</v>
      </c>
      <c r="AY1733" s="38">
        <f t="shared" si="274"/>
        <v>0</v>
      </c>
      <c r="AZ1733" s="38">
        <f t="shared" si="274"/>
        <v>0</v>
      </c>
      <c r="BA1733" s="38">
        <f t="shared" si="274"/>
        <v>9</v>
      </c>
      <c r="BB1733" s="38">
        <f t="shared" si="274"/>
        <v>9</v>
      </c>
      <c r="BC1733" s="38">
        <f t="shared" si="274"/>
        <v>9</v>
      </c>
      <c r="BD1733" s="38">
        <f t="shared" si="274"/>
        <v>9</v>
      </c>
      <c r="BE1733" s="38">
        <f t="shared" si="274"/>
        <v>9</v>
      </c>
      <c r="BF1733" s="38">
        <f t="shared" si="274"/>
        <v>9</v>
      </c>
      <c r="BG1733" s="38">
        <f t="shared" si="274"/>
        <v>9</v>
      </c>
      <c r="BH1733" s="38">
        <f t="shared" si="274"/>
        <v>9</v>
      </c>
      <c r="BI1733" s="38">
        <f t="shared" si="274"/>
        <v>9</v>
      </c>
      <c r="BJ1733" s="35">
        <v>9</v>
      </c>
      <c r="BK1733" s="1">
        <v>9</v>
      </c>
      <c r="BL1733" s="40">
        <v>9</v>
      </c>
      <c r="BM1733" s="40">
        <v>9</v>
      </c>
      <c r="BN1733" s="40">
        <v>9</v>
      </c>
      <c r="BO1733" s="40">
        <v>9</v>
      </c>
      <c r="BP1733" s="40"/>
    </row>
    <row r="1734" spans="1:69" s="26" customFormat="1" x14ac:dyDescent="0.25">
      <c r="A1734" s="25" t="s">
        <v>68</v>
      </c>
      <c r="B1734" s="38">
        <f>SUM(B1731:B1733)</f>
        <v>139</v>
      </c>
      <c r="C1734" s="38">
        <f t="shared" ref="C1734:BI1734" si="275">SUM(C1731:C1733)</f>
        <v>159</v>
      </c>
      <c r="D1734" s="38">
        <f t="shared" si="275"/>
        <v>242</v>
      </c>
      <c r="E1734" s="38">
        <f t="shared" si="275"/>
        <v>252</v>
      </c>
      <c r="F1734" s="38">
        <f t="shared" si="275"/>
        <v>259</v>
      </c>
      <c r="G1734" s="38">
        <f t="shared" si="275"/>
        <v>269</v>
      </c>
      <c r="H1734" s="38">
        <f t="shared" si="275"/>
        <v>408</v>
      </c>
      <c r="I1734" s="38">
        <f t="shared" si="275"/>
        <v>405</v>
      </c>
      <c r="J1734" s="38">
        <f t="shared" si="275"/>
        <v>405</v>
      </c>
      <c r="K1734" s="38">
        <f t="shared" si="275"/>
        <v>405</v>
      </c>
      <c r="L1734" s="38">
        <f t="shared" si="275"/>
        <v>314</v>
      </c>
      <c r="M1734" s="38">
        <f t="shared" si="275"/>
        <v>277</v>
      </c>
      <c r="N1734" s="38">
        <f t="shared" si="275"/>
        <v>256</v>
      </c>
      <c r="O1734" s="38">
        <f t="shared" si="275"/>
        <v>145</v>
      </c>
      <c r="P1734" s="38">
        <f t="shared" si="275"/>
        <v>137</v>
      </c>
      <c r="Q1734" s="38">
        <f t="shared" si="275"/>
        <v>152</v>
      </c>
      <c r="R1734" s="38">
        <f t="shared" si="275"/>
        <v>159</v>
      </c>
      <c r="S1734" s="38">
        <f t="shared" si="275"/>
        <v>166</v>
      </c>
      <c r="T1734" s="38">
        <f t="shared" si="275"/>
        <v>141</v>
      </c>
      <c r="U1734" s="38">
        <f t="shared" si="275"/>
        <v>130</v>
      </c>
      <c r="V1734" s="38">
        <f t="shared" si="275"/>
        <v>143</v>
      </c>
      <c r="W1734" s="38">
        <f t="shared" si="275"/>
        <v>119</v>
      </c>
      <c r="X1734" s="38">
        <f t="shared" si="275"/>
        <v>84</v>
      </c>
      <c r="Y1734" s="38">
        <f t="shared" si="275"/>
        <v>70</v>
      </c>
      <c r="Z1734" s="38">
        <f t="shared" si="275"/>
        <v>72</v>
      </c>
      <c r="AA1734" s="38">
        <f t="shared" si="275"/>
        <v>64</v>
      </c>
      <c r="AB1734" s="38">
        <f t="shared" si="275"/>
        <v>63</v>
      </c>
      <c r="AC1734" s="38">
        <f t="shared" si="275"/>
        <v>59</v>
      </c>
      <c r="AD1734" s="38">
        <f t="shared" si="275"/>
        <v>59</v>
      </c>
      <c r="AE1734" s="38">
        <f t="shared" si="275"/>
        <v>59</v>
      </c>
      <c r="AF1734" s="38">
        <f t="shared" si="275"/>
        <v>59</v>
      </c>
      <c r="AG1734" s="38">
        <f t="shared" si="275"/>
        <v>59</v>
      </c>
      <c r="AH1734" s="38">
        <f t="shared" si="275"/>
        <v>59</v>
      </c>
      <c r="AI1734" s="38">
        <f t="shared" si="275"/>
        <v>58</v>
      </c>
      <c r="AJ1734" s="38">
        <f t="shared" si="275"/>
        <v>58</v>
      </c>
      <c r="AK1734" s="38">
        <f t="shared" si="275"/>
        <v>59</v>
      </c>
      <c r="AL1734" s="38">
        <f t="shared" si="275"/>
        <v>59</v>
      </c>
      <c r="AM1734" s="38">
        <f t="shared" si="275"/>
        <v>57</v>
      </c>
      <c r="AN1734" s="38">
        <f t="shared" si="275"/>
        <v>55</v>
      </c>
      <c r="AO1734" s="38">
        <f t="shared" si="275"/>
        <v>55</v>
      </c>
      <c r="AP1734" s="38">
        <f t="shared" si="275"/>
        <v>54</v>
      </c>
      <c r="AQ1734" s="38">
        <f t="shared" si="275"/>
        <v>56</v>
      </c>
      <c r="AR1734" s="38">
        <f t="shared" si="275"/>
        <v>59</v>
      </c>
      <c r="AS1734" s="38">
        <f t="shared" si="275"/>
        <v>56</v>
      </c>
      <c r="AT1734" s="38">
        <f t="shared" si="275"/>
        <v>55</v>
      </c>
      <c r="AU1734" s="38">
        <f t="shared" si="275"/>
        <v>56</v>
      </c>
      <c r="AV1734" s="38">
        <f t="shared" si="275"/>
        <v>31</v>
      </c>
      <c r="AW1734" s="38">
        <f t="shared" si="275"/>
        <v>29</v>
      </c>
      <c r="AX1734" s="38">
        <f t="shared" si="275"/>
        <v>29</v>
      </c>
      <c r="AY1734" s="38">
        <f t="shared" si="275"/>
        <v>16</v>
      </c>
      <c r="AZ1734" s="38">
        <f t="shared" si="275"/>
        <v>20</v>
      </c>
      <c r="BA1734" s="38">
        <f t="shared" si="275"/>
        <v>31</v>
      </c>
      <c r="BB1734" s="38">
        <f t="shared" si="275"/>
        <v>32</v>
      </c>
      <c r="BC1734" s="38">
        <f t="shared" si="275"/>
        <v>32</v>
      </c>
      <c r="BD1734" s="38">
        <f t="shared" si="275"/>
        <v>32</v>
      </c>
      <c r="BE1734" s="38">
        <f t="shared" si="275"/>
        <v>32</v>
      </c>
      <c r="BF1734" s="38">
        <f t="shared" si="275"/>
        <v>33</v>
      </c>
      <c r="BG1734" s="38">
        <f t="shared" si="275"/>
        <v>33</v>
      </c>
      <c r="BH1734" s="38">
        <f t="shared" si="275"/>
        <v>33</v>
      </c>
      <c r="BI1734" s="38">
        <f t="shared" si="275"/>
        <v>33</v>
      </c>
      <c r="BJ1734" s="35">
        <v>35</v>
      </c>
      <c r="BK1734" s="1">
        <v>35</v>
      </c>
      <c r="BL1734" s="1">
        <v>33</v>
      </c>
      <c r="BM1734" s="1">
        <v>34</v>
      </c>
      <c r="BN1734" s="1">
        <v>38</v>
      </c>
      <c r="BO1734" s="1">
        <v>36</v>
      </c>
      <c r="BP1734" s="1"/>
    </row>
    <row r="1735" spans="1:69" x14ac:dyDescent="0.25">
      <c r="A1735" s="8" t="s">
        <v>125</v>
      </c>
    </row>
    <row r="1736" spans="1:69" s="11" customFormat="1" x14ac:dyDescent="0.25">
      <c r="A1736" s="1" t="s">
        <v>67</v>
      </c>
      <c r="H1736" s="9"/>
      <c r="I1736" s="10"/>
      <c r="J1736" s="10"/>
      <c r="K1736" s="10"/>
      <c r="L1736" s="10"/>
      <c r="M1736" s="10"/>
      <c r="N1736" s="10"/>
      <c r="O1736" s="10">
        <v>1</v>
      </c>
      <c r="P1736" s="10">
        <v>0</v>
      </c>
      <c r="Q1736" s="10">
        <v>5</v>
      </c>
      <c r="R1736" s="10">
        <v>42</v>
      </c>
      <c r="S1736" s="10">
        <v>63</v>
      </c>
      <c r="T1736" s="10">
        <v>63</v>
      </c>
      <c r="U1736" s="10">
        <v>60</v>
      </c>
      <c r="V1736" s="10">
        <v>72</v>
      </c>
      <c r="W1736" s="10">
        <v>75</v>
      </c>
      <c r="X1736" s="10">
        <v>70</v>
      </c>
      <c r="Y1736" s="10">
        <v>58</v>
      </c>
      <c r="Z1736" s="10">
        <v>60</v>
      </c>
      <c r="AA1736" s="10">
        <v>44</v>
      </c>
      <c r="AB1736" s="10">
        <v>41</v>
      </c>
      <c r="AC1736" s="10">
        <v>37</v>
      </c>
      <c r="AD1736" s="10">
        <v>37</v>
      </c>
      <c r="AE1736" s="10">
        <v>35</v>
      </c>
      <c r="AF1736" s="9">
        <v>35</v>
      </c>
      <c r="AG1736" s="9">
        <v>36</v>
      </c>
      <c r="AH1736" s="9">
        <v>36</v>
      </c>
      <c r="AI1736" s="9">
        <v>35</v>
      </c>
      <c r="AJ1736" s="9">
        <v>35</v>
      </c>
      <c r="AK1736" s="9">
        <v>37</v>
      </c>
      <c r="AL1736" s="9">
        <v>37</v>
      </c>
      <c r="AM1736" s="9">
        <v>35</v>
      </c>
      <c r="AN1736" s="9">
        <v>33</v>
      </c>
      <c r="AO1736" s="9">
        <v>35</v>
      </c>
      <c r="AP1736" s="9">
        <v>36</v>
      </c>
      <c r="AQ1736" s="9">
        <v>32</v>
      </c>
      <c r="AR1736" s="9">
        <v>35</v>
      </c>
      <c r="AS1736" s="9">
        <v>35</v>
      </c>
      <c r="AT1736" s="9">
        <v>34</v>
      </c>
      <c r="AU1736" s="9">
        <v>31</v>
      </c>
      <c r="AV1736" s="9">
        <v>9</v>
      </c>
      <c r="AW1736" s="9">
        <v>9</v>
      </c>
      <c r="AX1736" s="9">
        <v>9</v>
      </c>
      <c r="AY1736" s="9">
        <v>9</v>
      </c>
      <c r="AZ1736" s="9">
        <v>12</v>
      </c>
      <c r="BA1736" s="9">
        <v>13</v>
      </c>
      <c r="BB1736" s="9">
        <v>13</v>
      </c>
      <c r="BC1736" s="9">
        <v>17</v>
      </c>
      <c r="BD1736" s="9">
        <v>18</v>
      </c>
      <c r="BE1736" s="9">
        <v>18</v>
      </c>
      <c r="BF1736" s="9">
        <v>19</v>
      </c>
      <c r="BG1736" s="11">
        <v>19</v>
      </c>
      <c r="BH1736" s="11">
        <v>19</v>
      </c>
      <c r="BI1736" s="11">
        <v>19</v>
      </c>
      <c r="BJ1736" s="11">
        <v>21</v>
      </c>
      <c r="BK1736" s="11">
        <v>21</v>
      </c>
      <c r="BL1736" s="11">
        <v>19</v>
      </c>
      <c r="BM1736" s="11">
        <v>20</v>
      </c>
      <c r="BN1736" s="11">
        <v>23</v>
      </c>
      <c r="BO1736" s="11">
        <v>21</v>
      </c>
      <c r="BP1736" s="11">
        <v>21</v>
      </c>
      <c r="BQ1736" s="81" t="s">
        <v>472</v>
      </c>
    </row>
    <row r="1737" spans="1:69" s="11" customFormat="1" x14ac:dyDescent="0.25">
      <c r="A1737" s="1" t="s">
        <v>64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5">
        <v>5</v>
      </c>
      <c r="Y1737" s="15">
        <v>10</v>
      </c>
      <c r="Z1737" s="15">
        <v>10</v>
      </c>
      <c r="AA1737" s="15">
        <v>12</v>
      </c>
      <c r="AB1737" s="15">
        <v>14</v>
      </c>
      <c r="AC1737" s="15">
        <v>14</v>
      </c>
      <c r="AD1737" s="15">
        <v>14</v>
      </c>
      <c r="AE1737" s="15">
        <v>16</v>
      </c>
      <c r="AF1737" s="14">
        <v>16</v>
      </c>
      <c r="AG1737" s="14">
        <v>15</v>
      </c>
      <c r="AH1737" s="14">
        <v>15</v>
      </c>
      <c r="AI1737" s="14">
        <v>15</v>
      </c>
      <c r="AJ1737" s="14">
        <v>15</v>
      </c>
      <c r="AK1737" s="14">
        <v>14</v>
      </c>
      <c r="AL1737" s="14">
        <v>14</v>
      </c>
      <c r="AM1737" s="14">
        <v>14</v>
      </c>
      <c r="AN1737" s="14">
        <v>14</v>
      </c>
      <c r="AO1737" s="14">
        <v>12</v>
      </c>
      <c r="AP1737" s="14">
        <v>12</v>
      </c>
      <c r="AQ1737" s="14">
        <v>14</v>
      </c>
      <c r="AR1737" s="14">
        <v>14</v>
      </c>
      <c r="AS1737" s="14">
        <v>10</v>
      </c>
      <c r="AT1737" s="14">
        <v>10</v>
      </c>
      <c r="AU1737" s="14">
        <v>14</v>
      </c>
      <c r="AV1737" s="14">
        <v>9</v>
      </c>
      <c r="AW1737" s="14">
        <v>7</v>
      </c>
      <c r="AX1737" s="14">
        <v>7</v>
      </c>
      <c r="AY1737" s="14">
        <v>7</v>
      </c>
      <c r="AZ1737" s="14">
        <v>8</v>
      </c>
      <c r="BA1737" s="14">
        <v>9</v>
      </c>
      <c r="BB1737" s="14">
        <v>10</v>
      </c>
      <c r="BC1737" s="14">
        <v>6</v>
      </c>
      <c r="BD1737" s="14">
        <v>5</v>
      </c>
      <c r="BE1737" s="14">
        <v>5</v>
      </c>
      <c r="BF1737" s="14">
        <v>5</v>
      </c>
      <c r="BG1737" s="14">
        <v>5</v>
      </c>
      <c r="BH1737" s="14">
        <v>5</v>
      </c>
      <c r="BI1737" s="14">
        <v>5</v>
      </c>
      <c r="BJ1737" s="14">
        <v>5</v>
      </c>
      <c r="BK1737" s="14">
        <v>5</v>
      </c>
      <c r="BL1737" s="14">
        <v>5</v>
      </c>
      <c r="BM1737" s="14">
        <v>5</v>
      </c>
      <c r="BN1737" s="14">
        <v>6</v>
      </c>
      <c r="BO1737" s="14">
        <v>6</v>
      </c>
      <c r="BP1737" s="14">
        <v>2</v>
      </c>
    </row>
    <row r="1738" spans="1:69" s="11" customFormat="1" x14ac:dyDescent="0.25">
      <c r="A1738" s="1" t="s">
        <v>60</v>
      </c>
      <c r="B1738" s="16"/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  <c r="V1738" s="16"/>
      <c r="W1738" s="16"/>
      <c r="X1738" s="16"/>
      <c r="Y1738" s="16"/>
      <c r="Z1738" s="16"/>
      <c r="AA1738" s="17">
        <v>8</v>
      </c>
      <c r="AB1738" s="17">
        <v>8</v>
      </c>
      <c r="AC1738" s="17">
        <v>8</v>
      </c>
      <c r="AD1738" s="17">
        <v>8</v>
      </c>
      <c r="AE1738" s="17">
        <v>8</v>
      </c>
      <c r="AF1738" s="18">
        <v>8</v>
      </c>
      <c r="AG1738" s="18">
        <v>8</v>
      </c>
      <c r="AH1738" s="18">
        <v>8</v>
      </c>
      <c r="AI1738" s="18">
        <v>8</v>
      </c>
      <c r="AJ1738" s="18">
        <v>8</v>
      </c>
      <c r="AK1738" s="18">
        <v>8</v>
      </c>
      <c r="AL1738" s="18">
        <v>8</v>
      </c>
      <c r="AM1738" s="18">
        <v>8</v>
      </c>
      <c r="AN1738" s="18">
        <v>8</v>
      </c>
      <c r="AO1738" s="18">
        <v>8</v>
      </c>
      <c r="AP1738" s="18">
        <v>6</v>
      </c>
      <c r="AQ1738" s="18">
        <v>10</v>
      </c>
      <c r="AR1738" s="17">
        <v>10</v>
      </c>
      <c r="AS1738" s="17">
        <v>11</v>
      </c>
      <c r="AT1738" s="17">
        <v>11</v>
      </c>
      <c r="AU1738" s="17">
        <v>11</v>
      </c>
      <c r="AV1738" s="17">
        <v>13</v>
      </c>
      <c r="AW1738" s="17">
        <v>13</v>
      </c>
      <c r="AX1738" s="17">
        <v>13</v>
      </c>
      <c r="AY1738" s="17">
        <v>0</v>
      </c>
      <c r="AZ1738" s="17">
        <v>0</v>
      </c>
      <c r="BA1738" s="17">
        <v>9</v>
      </c>
      <c r="BB1738" s="17">
        <v>9</v>
      </c>
      <c r="BC1738" s="17">
        <v>9</v>
      </c>
      <c r="BD1738" s="17">
        <v>9</v>
      </c>
      <c r="BE1738" s="17">
        <v>9</v>
      </c>
      <c r="BF1738" s="17">
        <v>9</v>
      </c>
      <c r="BG1738" s="17">
        <v>9</v>
      </c>
      <c r="BH1738" s="17">
        <v>9</v>
      </c>
      <c r="BI1738" s="17">
        <v>9</v>
      </c>
      <c r="BJ1738" s="17">
        <v>9</v>
      </c>
      <c r="BK1738" s="17">
        <v>9</v>
      </c>
      <c r="BL1738" s="17">
        <v>9</v>
      </c>
      <c r="BM1738" s="17">
        <v>9</v>
      </c>
      <c r="BN1738" s="17">
        <v>9</v>
      </c>
      <c r="BO1738" s="17">
        <v>9</v>
      </c>
      <c r="BP1738" s="17">
        <v>9</v>
      </c>
    </row>
    <row r="1739" spans="1:69" s="8" customFormat="1" x14ac:dyDescent="0.25">
      <c r="A1739" s="6" t="s">
        <v>68</v>
      </c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>
        <f t="shared" ref="O1739:BI1739" si="276">SUM(O1736:O1738)</f>
        <v>1</v>
      </c>
      <c r="P1739" s="4">
        <f t="shared" si="276"/>
        <v>0</v>
      </c>
      <c r="Q1739" s="4">
        <f t="shared" si="276"/>
        <v>5</v>
      </c>
      <c r="R1739" s="4">
        <f t="shared" si="276"/>
        <v>42</v>
      </c>
      <c r="S1739" s="4">
        <f t="shared" si="276"/>
        <v>63</v>
      </c>
      <c r="T1739" s="4">
        <f t="shared" si="276"/>
        <v>63</v>
      </c>
      <c r="U1739" s="4">
        <f t="shared" si="276"/>
        <v>60</v>
      </c>
      <c r="V1739" s="4">
        <f t="shared" si="276"/>
        <v>72</v>
      </c>
      <c r="W1739" s="4">
        <f t="shared" si="276"/>
        <v>75</v>
      </c>
      <c r="X1739" s="4">
        <f t="shared" si="276"/>
        <v>75</v>
      </c>
      <c r="Y1739" s="4">
        <f t="shared" si="276"/>
        <v>68</v>
      </c>
      <c r="Z1739" s="4">
        <f t="shared" si="276"/>
        <v>70</v>
      </c>
      <c r="AA1739" s="4">
        <f t="shared" si="276"/>
        <v>64</v>
      </c>
      <c r="AB1739" s="4">
        <f t="shared" si="276"/>
        <v>63</v>
      </c>
      <c r="AC1739" s="4">
        <f t="shared" si="276"/>
        <v>59</v>
      </c>
      <c r="AD1739" s="4">
        <f t="shared" si="276"/>
        <v>59</v>
      </c>
      <c r="AE1739" s="4">
        <f t="shared" si="276"/>
        <v>59</v>
      </c>
      <c r="AF1739" s="4">
        <f t="shared" si="276"/>
        <v>59</v>
      </c>
      <c r="AG1739" s="4">
        <f t="shared" si="276"/>
        <v>59</v>
      </c>
      <c r="AH1739" s="4">
        <f t="shared" si="276"/>
        <v>59</v>
      </c>
      <c r="AI1739" s="4">
        <f t="shared" si="276"/>
        <v>58</v>
      </c>
      <c r="AJ1739" s="4">
        <f t="shared" si="276"/>
        <v>58</v>
      </c>
      <c r="AK1739" s="4">
        <f t="shared" si="276"/>
        <v>59</v>
      </c>
      <c r="AL1739" s="4">
        <f t="shared" si="276"/>
        <v>59</v>
      </c>
      <c r="AM1739" s="4">
        <f t="shared" si="276"/>
        <v>57</v>
      </c>
      <c r="AN1739" s="4">
        <f t="shared" si="276"/>
        <v>55</v>
      </c>
      <c r="AO1739" s="4">
        <f t="shared" si="276"/>
        <v>55</v>
      </c>
      <c r="AP1739" s="4">
        <f t="shared" si="276"/>
        <v>54</v>
      </c>
      <c r="AQ1739" s="4">
        <f t="shared" si="276"/>
        <v>56</v>
      </c>
      <c r="AR1739" s="40">
        <f t="shared" si="276"/>
        <v>59</v>
      </c>
      <c r="AS1739" s="40">
        <f t="shared" si="276"/>
        <v>56</v>
      </c>
      <c r="AT1739" s="40">
        <f t="shared" si="276"/>
        <v>55</v>
      </c>
      <c r="AU1739" s="40">
        <f t="shared" si="276"/>
        <v>56</v>
      </c>
      <c r="AV1739" s="40">
        <f t="shared" si="276"/>
        <v>31</v>
      </c>
      <c r="AW1739" s="40">
        <f t="shared" si="276"/>
        <v>29</v>
      </c>
      <c r="AX1739" s="40">
        <f t="shared" si="276"/>
        <v>29</v>
      </c>
      <c r="AY1739" s="40">
        <f t="shared" si="276"/>
        <v>16</v>
      </c>
      <c r="AZ1739" s="40">
        <f t="shared" si="276"/>
        <v>20</v>
      </c>
      <c r="BA1739" s="40">
        <f t="shared" si="276"/>
        <v>31</v>
      </c>
      <c r="BB1739" s="40">
        <f t="shared" si="276"/>
        <v>32</v>
      </c>
      <c r="BC1739" s="40">
        <f t="shared" si="276"/>
        <v>32</v>
      </c>
      <c r="BD1739" s="40">
        <f t="shared" si="276"/>
        <v>32</v>
      </c>
      <c r="BE1739" s="40">
        <f t="shared" si="276"/>
        <v>32</v>
      </c>
      <c r="BF1739" s="40">
        <f t="shared" si="276"/>
        <v>33</v>
      </c>
      <c r="BG1739" s="40">
        <f t="shared" si="276"/>
        <v>33</v>
      </c>
      <c r="BH1739" s="40">
        <f t="shared" si="276"/>
        <v>33</v>
      </c>
      <c r="BI1739" s="40">
        <f t="shared" si="276"/>
        <v>33</v>
      </c>
      <c r="BJ1739" s="1">
        <v>35</v>
      </c>
      <c r="BK1739" s="1">
        <v>35</v>
      </c>
      <c r="BL1739" s="1">
        <v>33</v>
      </c>
      <c r="BM1739" s="1">
        <v>34</v>
      </c>
      <c r="BN1739" s="1">
        <v>38</v>
      </c>
      <c r="BO1739" s="1">
        <v>36</v>
      </c>
      <c r="BP1739" s="1">
        <v>32</v>
      </c>
    </row>
    <row r="1740" spans="1:69" s="11" customFormat="1" x14ac:dyDescent="0.25">
      <c r="A1740" s="8" t="s">
        <v>432</v>
      </c>
      <c r="B1740" s="16"/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  <c r="V1740" s="16"/>
      <c r="W1740" s="16"/>
      <c r="X1740" s="16"/>
      <c r="Y1740" s="16"/>
      <c r="Z1740" s="16"/>
      <c r="AA1740" s="17"/>
      <c r="AB1740" s="17"/>
      <c r="AC1740" s="17"/>
      <c r="AD1740" s="17"/>
      <c r="AE1740" s="17"/>
      <c r="AF1740" s="18"/>
      <c r="AG1740" s="18"/>
      <c r="AH1740" s="18"/>
      <c r="AI1740" s="18"/>
      <c r="AJ1740" s="18"/>
      <c r="AK1740" s="18"/>
      <c r="AL1740" s="18"/>
      <c r="AM1740" s="18"/>
      <c r="AN1740" s="18"/>
      <c r="AO1740" s="18"/>
      <c r="AP1740" s="18"/>
      <c r="AQ1740" s="18"/>
      <c r="AR1740" s="17"/>
      <c r="AS1740" s="17"/>
      <c r="AT1740" s="17"/>
      <c r="AU1740" s="17"/>
      <c r="AV1740" s="17"/>
      <c r="AW1740" s="17"/>
      <c r="AX1740" s="17"/>
      <c r="AY1740" s="17"/>
      <c r="AZ1740" s="17"/>
      <c r="BA1740" s="17"/>
      <c r="BB1740" s="17"/>
      <c r="BC1740" s="17"/>
      <c r="BD1740" s="9"/>
      <c r="BE1740" s="9"/>
      <c r="BF1740" s="9"/>
    </row>
    <row r="1741" spans="1:69" s="11" customFormat="1" x14ac:dyDescent="0.25">
      <c r="A1741" s="1" t="s">
        <v>67</v>
      </c>
      <c r="B1741" s="9">
        <v>3</v>
      </c>
      <c r="C1741" s="9">
        <v>3</v>
      </c>
      <c r="D1741" s="9">
        <v>5</v>
      </c>
      <c r="E1741" s="9">
        <v>5</v>
      </c>
      <c r="F1741" s="10">
        <v>35</v>
      </c>
      <c r="G1741" s="10">
        <v>65</v>
      </c>
      <c r="H1741" s="9">
        <v>66</v>
      </c>
      <c r="I1741" s="10">
        <v>84</v>
      </c>
      <c r="J1741" s="10">
        <v>80</v>
      </c>
      <c r="K1741" s="10">
        <v>75</v>
      </c>
      <c r="L1741" s="10">
        <v>51</v>
      </c>
      <c r="M1741" s="10">
        <v>32</v>
      </c>
      <c r="N1741" s="10">
        <v>18</v>
      </c>
      <c r="O1741" s="10">
        <v>9</v>
      </c>
      <c r="P1741" s="10">
        <v>8</v>
      </c>
      <c r="Q1741" s="10">
        <v>7</v>
      </c>
      <c r="R1741" s="10">
        <v>5</v>
      </c>
      <c r="S1741" s="10">
        <v>5</v>
      </c>
      <c r="T1741" s="10">
        <v>5</v>
      </c>
      <c r="U1741" s="10">
        <v>4</v>
      </c>
      <c r="V1741" s="10">
        <v>3</v>
      </c>
      <c r="W1741" s="10">
        <v>1</v>
      </c>
      <c r="X1741" s="10">
        <v>1</v>
      </c>
      <c r="Y1741" s="10"/>
      <c r="Z1741" s="10"/>
      <c r="AA1741" s="10"/>
      <c r="AB1741" s="10"/>
      <c r="AC1741" s="10"/>
      <c r="AD1741" s="10"/>
      <c r="AE1741" s="10"/>
      <c r="AF1741" s="9"/>
      <c r="AG1741" s="9"/>
      <c r="AH1741" s="9"/>
      <c r="AI1741" s="9"/>
      <c r="AJ1741" s="9"/>
      <c r="AK1741" s="9"/>
      <c r="AL1741" s="9"/>
      <c r="AM1741" s="9"/>
      <c r="AN1741" s="9"/>
      <c r="AO1741" s="9"/>
      <c r="AP1741" s="9"/>
      <c r="AQ1741" s="9"/>
      <c r="AR1741" s="9"/>
      <c r="AS1741" s="9"/>
      <c r="AT1741" s="9"/>
      <c r="AU1741" s="9"/>
      <c r="AV1741" s="9"/>
      <c r="AW1741" s="9"/>
      <c r="AX1741" s="9"/>
      <c r="AY1741" s="9"/>
      <c r="AZ1741" s="9"/>
      <c r="BA1741" s="9"/>
      <c r="BB1741" s="9"/>
      <c r="BC1741" s="9"/>
      <c r="BD1741" s="9"/>
      <c r="BE1741" s="9"/>
      <c r="BF1741" s="9"/>
    </row>
    <row r="1742" spans="1:69" s="11" customFormat="1" x14ac:dyDescent="0.25">
      <c r="A1742" s="1" t="s">
        <v>64</v>
      </c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  <c r="Z1742" s="10"/>
      <c r="AA1742" s="10"/>
      <c r="AB1742" s="10"/>
      <c r="AC1742" s="10"/>
      <c r="AD1742" s="10"/>
      <c r="AE1742" s="10"/>
      <c r="AF1742" s="9"/>
      <c r="AG1742" s="9"/>
      <c r="AH1742" s="9"/>
      <c r="AI1742" s="9"/>
      <c r="AJ1742" s="9"/>
      <c r="AK1742" s="9"/>
      <c r="AL1742" s="9"/>
      <c r="AM1742" s="9"/>
      <c r="AN1742" s="9"/>
      <c r="AO1742" s="9"/>
      <c r="AP1742" s="9"/>
      <c r="AQ1742" s="9"/>
      <c r="AR1742" s="9"/>
      <c r="AS1742" s="9"/>
      <c r="AT1742" s="9"/>
      <c r="AU1742" s="9"/>
      <c r="AV1742" s="9"/>
      <c r="AW1742" s="9"/>
      <c r="AX1742" s="9"/>
      <c r="AY1742" s="9"/>
      <c r="AZ1742" s="9"/>
      <c r="BA1742" s="9"/>
      <c r="BB1742" s="9"/>
      <c r="BC1742" s="9"/>
      <c r="BD1742" s="9"/>
      <c r="BE1742" s="9"/>
      <c r="BF1742" s="9"/>
    </row>
    <row r="1743" spans="1:69" s="11" customFormat="1" x14ac:dyDescent="0.25">
      <c r="A1743" s="1" t="s">
        <v>60</v>
      </c>
      <c r="B1743" s="9"/>
      <c r="C1743" s="9"/>
      <c r="D1743" s="9"/>
      <c r="E1743" s="9"/>
      <c r="F1743" s="10"/>
      <c r="G1743" s="10"/>
      <c r="H1743" s="9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  <c r="Z1743" s="10"/>
      <c r="AA1743" s="10"/>
      <c r="AB1743" s="10"/>
      <c r="AC1743" s="10"/>
      <c r="AD1743" s="10"/>
      <c r="AE1743" s="10"/>
      <c r="AF1743" s="9"/>
      <c r="AG1743" s="9"/>
      <c r="AH1743" s="9"/>
      <c r="AI1743" s="9"/>
      <c r="AJ1743" s="9"/>
      <c r="AK1743" s="9"/>
      <c r="AL1743" s="9"/>
      <c r="AM1743" s="9"/>
      <c r="AN1743" s="9"/>
      <c r="AO1743" s="9"/>
      <c r="AP1743" s="9"/>
      <c r="AQ1743" s="9"/>
      <c r="AR1743" s="9"/>
      <c r="AS1743" s="9"/>
      <c r="AT1743" s="9"/>
      <c r="AU1743" s="9"/>
      <c r="AV1743" s="9"/>
      <c r="AW1743" s="9"/>
      <c r="AX1743" s="9"/>
      <c r="AY1743" s="9"/>
      <c r="AZ1743" s="9"/>
      <c r="BA1743" s="9"/>
      <c r="BB1743" s="9"/>
      <c r="BC1743" s="9"/>
      <c r="BD1743" s="9"/>
      <c r="BE1743" s="9"/>
      <c r="BF1743" s="9"/>
    </row>
    <row r="1744" spans="1:69" s="8" customFormat="1" x14ac:dyDescent="0.25">
      <c r="A1744" s="6" t="s">
        <v>68</v>
      </c>
      <c r="B1744" s="4">
        <f t="shared" ref="B1744:X1744" si="277">SUM(B1741:B1743)</f>
        <v>3</v>
      </c>
      <c r="C1744" s="4">
        <f t="shared" si="277"/>
        <v>3</v>
      </c>
      <c r="D1744" s="4">
        <f t="shared" si="277"/>
        <v>5</v>
      </c>
      <c r="E1744" s="4">
        <f t="shared" si="277"/>
        <v>5</v>
      </c>
      <c r="F1744" s="4">
        <f t="shared" si="277"/>
        <v>35</v>
      </c>
      <c r="G1744" s="4">
        <f t="shared" si="277"/>
        <v>65</v>
      </c>
      <c r="H1744" s="4">
        <f t="shared" si="277"/>
        <v>66</v>
      </c>
      <c r="I1744" s="4">
        <f t="shared" si="277"/>
        <v>84</v>
      </c>
      <c r="J1744" s="4">
        <f t="shared" si="277"/>
        <v>80</v>
      </c>
      <c r="K1744" s="4">
        <f t="shared" si="277"/>
        <v>75</v>
      </c>
      <c r="L1744" s="4">
        <f t="shared" si="277"/>
        <v>51</v>
      </c>
      <c r="M1744" s="4">
        <f t="shared" si="277"/>
        <v>32</v>
      </c>
      <c r="N1744" s="4">
        <f t="shared" si="277"/>
        <v>18</v>
      </c>
      <c r="O1744" s="4">
        <f t="shared" si="277"/>
        <v>9</v>
      </c>
      <c r="P1744" s="4">
        <f t="shared" si="277"/>
        <v>8</v>
      </c>
      <c r="Q1744" s="4">
        <f t="shared" si="277"/>
        <v>7</v>
      </c>
      <c r="R1744" s="4">
        <f t="shared" si="277"/>
        <v>5</v>
      </c>
      <c r="S1744" s="4">
        <f t="shared" si="277"/>
        <v>5</v>
      </c>
      <c r="T1744" s="4">
        <f t="shared" si="277"/>
        <v>5</v>
      </c>
      <c r="U1744" s="4">
        <f t="shared" si="277"/>
        <v>4</v>
      </c>
      <c r="V1744" s="4">
        <f t="shared" si="277"/>
        <v>3</v>
      </c>
      <c r="W1744" s="4">
        <f t="shared" si="277"/>
        <v>1</v>
      </c>
      <c r="X1744" s="4">
        <f t="shared" si="277"/>
        <v>1</v>
      </c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  <c r="AJ1744" s="4"/>
      <c r="AK1744" s="4"/>
      <c r="AL1744" s="4"/>
      <c r="AM1744" s="4"/>
      <c r="AN1744" s="4"/>
      <c r="AO1744" s="4"/>
      <c r="AP1744" s="4"/>
      <c r="AQ1744" s="4"/>
      <c r="AR1744" s="40"/>
      <c r="AS1744" s="40"/>
      <c r="AT1744" s="40"/>
      <c r="AU1744" s="40"/>
      <c r="AV1744" s="40"/>
      <c r="AW1744" s="40"/>
      <c r="AX1744" s="40"/>
      <c r="AY1744" s="40"/>
      <c r="AZ1744" s="40"/>
      <c r="BA1744" s="40"/>
      <c r="BB1744" s="40"/>
      <c r="BC1744" s="40"/>
      <c r="BD1744" s="67"/>
      <c r="BE1744" s="67"/>
      <c r="BF1744" s="67"/>
    </row>
    <row r="1745" spans="1:58" s="11" customFormat="1" x14ac:dyDescent="0.25">
      <c r="A1745" s="8" t="s">
        <v>433</v>
      </c>
      <c r="B1745" s="9"/>
      <c r="C1745" s="9"/>
      <c r="D1745" s="9"/>
      <c r="E1745" s="9"/>
      <c r="F1745" s="10"/>
      <c r="G1745" s="10"/>
      <c r="H1745" s="9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  <c r="Z1745" s="10"/>
      <c r="AA1745" s="10"/>
      <c r="AB1745" s="10"/>
      <c r="AC1745" s="10"/>
      <c r="AD1745" s="10"/>
      <c r="AE1745" s="10"/>
      <c r="AF1745" s="9"/>
      <c r="AG1745" s="9"/>
      <c r="AH1745" s="9"/>
      <c r="AI1745" s="9"/>
      <c r="AJ1745" s="9"/>
      <c r="AK1745" s="9"/>
      <c r="AL1745" s="9"/>
      <c r="AM1745" s="9"/>
      <c r="AN1745" s="9"/>
      <c r="AO1745" s="9"/>
      <c r="AP1745" s="9"/>
      <c r="AQ1745" s="9"/>
      <c r="AR1745" s="9"/>
      <c r="AS1745" s="9"/>
      <c r="AT1745" s="9"/>
      <c r="AU1745" s="9"/>
      <c r="AV1745" s="9"/>
      <c r="AW1745" s="9"/>
      <c r="AX1745" s="9"/>
      <c r="AY1745" s="9"/>
      <c r="AZ1745" s="9"/>
      <c r="BA1745" s="9"/>
      <c r="BB1745" s="9"/>
      <c r="BC1745" s="9"/>
      <c r="BD1745" s="9"/>
      <c r="BE1745" s="9"/>
      <c r="BF1745" s="9"/>
    </row>
    <row r="1746" spans="1:58" s="11" customFormat="1" x14ac:dyDescent="0.25">
      <c r="A1746" s="1" t="s">
        <v>67</v>
      </c>
      <c r="B1746" s="9"/>
      <c r="C1746" s="9"/>
      <c r="D1746" s="9">
        <v>3</v>
      </c>
      <c r="E1746" s="9">
        <v>3</v>
      </c>
      <c r="F1746" s="10">
        <v>3</v>
      </c>
      <c r="G1746" s="10">
        <v>3</v>
      </c>
      <c r="H1746" s="9">
        <v>39</v>
      </c>
      <c r="I1746" s="10">
        <v>38</v>
      </c>
      <c r="J1746" s="10">
        <v>38</v>
      </c>
      <c r="K1746" s="10">
        <v>38</v>
      </c>
      <c r="L1746" s="10">
        <v>38</v>
      </c>
      <c r="M1746" s="10">
        <v>36</v>
      </c>
      <c r="N1746" s="10">
        <v>35</v>
      </c>
      <c r="O1746" s="10">
        <v>36</v>
      </c>
      <c r="P1746" s="10">
        <v>36</v>
      </c>
      <c r="Q1746" s="10">
        <v>34</v>
      </c>
      <c r="R1746" s="10">
        <v>7</v>
      </c>
      <c r="S1746" s="10">
        <v>2</v>
      </c>
      <c r="T1746" s="10">
        <v>2</v>
      </c>
      <c r="U1746" s="10">
        <v>3</v>
      </c>
      <c r="V1746" s="10">
        <v>2</v>
      </c>
      <c r="W1746" s="10">
        <v>1</v>
      </c>
      <c r="X1746" s="10">
        <v>1</v>
      </c>
      <c r="Y1746" s="10"/>
      <c r="Z1746" s="10"/>
      <c r="AA1746" s="10"/>
      <c r="AB1746" s="10"/>
      <c r="AC1746" s="10"/>
      <c r="AD1746" s="10"/>
      <c r="AE1746" s="10"/>
      <c r="AF1746" s="9"/>
      <c r="AG1746" s="9"/>
      <c r="AH1746" s="9"/>
      <c r="AI1746" s="9"/>
      <c r="AJ1746" s="9"/>
      <c r="AK1746" s="9"/>
      <c r="AL1746" s="9"/>
      <c r="AM1746" s="9"/>
      <c r="AN1746" s="9"/>
      <c r="AO1746" s="9"/>
      <c r="AP1746" s="9"/>
      <c r="AQ1746" s="9"/>
      <c r="AR1746" s="9"/>
      <c r="AS1746" s="9"/>
      <c r="AT1746" s="9"/>
      <c r="AU1746" s="9"/>
      <c r="AV1746" s="9"/>
      <c r="AW1746" s="9"/>
      <c r="AX1746" s="9"/>
      <c r="AY1746" s="9"/>
      <c r="AZ1746" s="9"/>
      <c r="BA1746" s="9"/>
      <c r="BB1746" s="9"/>
      <c r="BC1746" s="9"/>
      <c r="BD1746" s="9"/>
      <c r="BE1746" s="9"/>
      <c r="BF1746" s="9"/>
    </row>
    <row r="1747" spans="1:58" s="26" customFormat="1" x14ac:dyDescent="0.25">
      <c r="A1747" s="1" t="s">
        <v>64</v>
      </c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  <c r="Z1747" s="10"/>
      <c r="AA1747" s="10"/>
      <c r="AB1747" s="10"/>
      <c r="AC1747" s="10"/>
      <c r="AD1747" s="10"/>
      <c r="AE1747" s="10"/>
      <c r="AF1747" s="9"/>
      <c r="AG1747" s="9"/>
      <c r="AH1747" s="9"/>
      <c r="AI1747" s="9"/>
      <c r="AJ1747" s="9"/>
      <c r="AK1747" s="9"/>
      <c r="AL1747" s="9"/>
      <c r="AM1747" s="9"/>
      <c r="AN1747" s="9"/>
      <c r="AO1747" s="9"/>
      <c r="AP1747" s="9"/>
      <c r="AQ1747" s="9"/>
      <c r="AR1747" s="9"/>
      <c r="AS1747" s="9"/>
      <c r="AT1747" s="9"/>
      <c r="AU1747" s="9"/>
      <c r="AV1747" s="9"/>
      <c r="AW1747" s="9"/>
      <c r="AX1747" s="9"/>
      <c r="AY1747" s="9"/>
      <c r="AZ1747" s="9"/>
      <c r="BA1747" s="9"/>
      <c r="BB1747" s="9"/>
      <c r="BC1747" s="9"/>
      <c r="BD1747" s="10"/>
      <c r="BE1747" s="10"/>
      <c r="BF1747" s="10"/>
    </row>
    <row r="1748" spans="1:58" s="26" customFormat="1" x14ac:dyDescent="0.25">
      <c r="A1748" s="1" t="s">
        <v>60</v>
      </c>
      <c r="B1748" s="9"/>
      <c r="C1748" s="9"/>
      <c r="D1748" s="9"/>
      <c r="E1748" s="9"/>
      <c r="F1748" s="10"/>
      <c r="G1748" s="10"/>
      <c r="H1748" s="9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  <c r="Z1748" s="10"/>
      <c r="AA1748" s="10"/>
      <c r="AB1748" s="10"/>
      <c r="AC1748" s="10"/>
      <c r="AD1748" s="10"/>
      <c r="AE1748" s="10"/>
      <c r="AF1748" s="9"/>
      <c r="AG1748" s="9"/>
      <c r="AH1748" s="9"/>
      <c r="AI1748" s="9"/>
      <c r="AJ1748" s="9"/>
      <c r="AK1748" s="9"/>
      <c r="AL1748" s="9"/>
      <c r="AM1748" s="9"/>
      <c r="AN1748" s="9"/>
      <c r="AO1748" s="9"/>
      <c r="AP1748" s="9"/>
      <c r="AQ1748" s="9"/>
      <c r="AR1748" s="9"/>
      <c r="AS1748" s="9"/>
      <c r="AT1748" s="9"/>
      <c r="AU1748" s="9"/>
      <c r="AV1748" s="9"/>
      <c r="AW1748" s="9"/>
      <c r="AX1748" s="9"/>
      <c r="AY1748" s="9"/>
      <c r="AZ1748" s="9"/>
      <c r="BA1748" s="9"/>
      <c r="BB1748" s="9"/>
      <c r="BC1748" s="9"/>
      <c r="BD1748" s="10"/>
      <c r="BE1748" s="10"/>
      <c r="BF1748" s="10"/>
    </row>
    <row r="1749" spans="1:58" s="29" customFormat="1" x14ac:dyDescent="0.25">
      <c r="A1749" s="6" t="s">
        <v>68</v>
      </c>
      <c r="B1749" s="4"/>
      <c r="C1749" s="4"/>
      <c r="D1749" s="4">
        <f t="shared" ref="D1749:X1749" si="278">SUM(D1746:D1748)</f>
        <v>3</v>
      </c>
      <c r="E1749" s="4">
        <f t="shared" si="278"/>
        <v>3</v>
      </c>
      <c r="F1749" s="4">
        <f t="shared" si="278"/>
        <v>3</v>
      </c>
      <c r="G1749" s="4">
        <f t="shared" si="278"/>
        <v>3</v>
      </c>
      <c r="H1749" s="4">
        <f t="shared" si="278"/>
        <v>39</v>
      </c>
      <c r="I1749" s="4">
        <f t="shared" si="278"/>
        <v>38</v>
      </c>
      <c r="J1749" s="4">
        <f t="shared" si="278"/>
        <v>38</v>
      </c>
      <c r="K1749" s="4">
        <f t="shared" si="278"/>
        <v>38</v>
      </c>
      <c r="L1749" s="4">
        <f t="shared" si="278"/>
        <v>38</v>
      </c>
      <c r="M1749" s="4">
        <f t="shared" si="278"/>
        <v>36</v>
      </c>
      <c r="N1749" s="4">
        <f t="shared" si="278"/>
        <v>35</v>
      </c>
      <c r="O1749" s="4">
        <f t="shared" si="278"/>
        <v>36</v>
      </c>
      <c r="P1749" s="4">
        <f t="shared" si="278"/>
        <v>36</v>
      </c>
      <c r="Q1749" s="4">
        <f t="shared" si="278"/>
        <v>34</v>
      </c>
      <c r="R1749" s="4">
        <f t="shared" si="278"/>
        <v>7</v>
      </c>
      <c r="S1749" s="4">
        <f t="shared" si="278"/>
        <v>2</v>
      </c>
      <c r="T1749" s="4">
        <f t="shared" si="278"/>
        <v>2</v>
      </c>
      <c r="U1749" s="4">
        <f t="shared" si="278"/>
        <v>3</v>
      </c>
      <c r="V1749" s="4">
        <f t="shared" si="278"/>
        <v>2</v>
      </c>
      <c r="W1749" s="4">
        <f t="shared" si="278"/>
        <v>1</v>
      </c>
      <c r="X1749" s="4">
        <f t="shared" si="278"/>
        <v>1</v>
      </c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  <c r="AJ1749" s="4"/>
      <c r="AK1749" s="4"/>
      <c r="AL1749" s="4"/>
      <c r="AM1749" s="4"/>
      <c r="AN1749" s="4"/>
      <c r="AO1749" s="4"/>
      <c r="AP1749" s="4"/>
      <c r="AQ1749" s="4"/>
      <c r="AR1749" s="40"/>
      <c r="AS1749" s="40"/>
      <c r="AT1749" s="40"/>
      <c r="AU1749" s="40"/>
      <c r="AV1749" s="40"/>
      <c r="AW1749" s="40"/>
      <c r="AX1749" s="40"/>
      <c r="AY1749" s="40"/>
      <c r="AZ1749" s="40"/>
      <c r="BA1749" s="40"/>
      <c r="BB1749" s="40"/>
      <c r="BC1749" s="40"/>
      <c r="BD1749" s="68"/>
      <c r="BE1749" s="68"/>
      <c r="BF1749" s="68"/>
    </row>
    <row r="1750" spans="1:58" s="26" customFormat="1" x14ac:dyDescent="0.25">
      <c r="A1750" s="8" t="s">
        <v>323</v>
      </c>
      <c r="B1750" s="9"/>
      <c r="C1750" s="9"/>
      <c r="D1750" s="9"/>
      <c r="E1750" s="9"/>
      <c r="F1750" s="10"/>
      <c r="G1750" s="10"/>
      <c r="H1750" s="9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  <c r="Z1750" s="10"/>
      <c r="AA1750" s="10"/>
      <c r="AB1750" s="10"/>
      <c r="AC1750" s="10"/>
      <c r="AD1750" s="10"/>
      <c r="AE1750" s="10"/>
      <c r="AF1750" s="9"/>
      <c r="AG1750" s="9"/>
      <c r="AH1750" s="9"/>
      <c r="AI1750" s="9"/>
      <c r="AJ1750" s="9"/>
      <c r="AK1750" s="9"/>
      <c r="AL1750" s="9"/>
      <c r="AM1750" s="9"/>
      <c r="AN1750" s="9"/>
      <c r="AO1750" s="9"/>
      <c r="AP1750" s="9"/>
      <c r="AQ1750" s="9"/>
      <c r="AR1750" s="9"/>
      <c r="AS1750" s="9"/>
      <c r="AT1750" s="9"/>
      <c r="AU1750" s="9"/>
      <c r="AV1750" s="9"/>
      <c r="AW1750" s="9"/>
      <c r="AX1750" s="9"/>
      <c r="AY1750" s="9"/>
      <c r="AZ1750" s="9"/>
      <c r="BA1750" s="9"/>
      <c r="BB1750" s="9"/>
      <c r="BC1750" s="9"/>
      <c r="BD1750" s="10"/>
      <c r="BE1750" s="10"/>
      <c r="BF1750" s="10"/>
    </row>
    <row r="1751" spans="1:58" s="11" customFormat="1" x14ac:dyDescent="0.25">
      <c r="A1751" s="1" t="s">
        <v>67</v>
      </c>
      <c r="H1751" s="9"/>
      <c r="I1751" s="10"/>
      <c r="J1751" s="10"/>
      <c r="K1751" s="10"/>
      <c r="L1751" s="10"/>
      <c r="M1751" s="10"/>
      <c r="N1751" s="10"/>
      <c r="O1751" s="10"/>
      <c r="P1751" s="10">
        <v>12</v>
      </c>
      <c r="Q1751" s="10">
        <v>27</v>
      </c>
      <c r="R1751" s="10">
        <v>19</v>
      </c>
      <c r="S1751" s="10">
        <v>5</v>
      </c>
      <c r="T1751" s="10">
        <v>9</v>
      </c>
      <c r="U1751" s="10"/>
      <c r="V1751" s="10"/>
      <c r="W1751" s="10"/>
      <c r="X1751" s="10"/>
      <c r="Y1751" s="10"/>
      <c r="Z1751" s="10"/>
      <c r="AA1751" s="10"/>
      <c r="AB1751" s="10"/>
      <c r="AC1751" s="10"/>
      <c r="AD1751" s="10"/>
      <c r="AE1751" s="10"/>
      <c r="AF1751" s="9"/>
      <c r="AG1751" s="9"/>
      <c r="AH1751" s="9"/>
      <c r="AI1751" s="9"/>
      <c r="AJ1751" s="9"/>
      <c r="AK1751" s="9"/>
      <c r="AL1751" s="9"/>
      <c r="AM1751" s="9"/>
      <c r="AN1751" s="9"/>
      <c r="AO1751" s="9"/>
      <c r="AP1751" s="9"/>
      <c r="AQ1751" s="9"/>
      <c r="AR1751" s="9"/>
      <c r="AS1751" s="9"/>
      <c r="AT1751" s="9"/>
      <c r="AU1751" s="9"/>
      <c r="AV1751" s="9"/>
      <c r="AW1751" s="9"/>
      <c r="AX1751" s="9"/>
      <c r="AY1751" s="9"/>
      <c r="AZ1751" s="9"/>
      <c r="BA1751" s="9"/>
      <c r="BB1751" s="9"/>
      <c r="BC1751" s="9"/>
      <c r="BD1751" s="9"/>
      <c r="BE1751" s="9"/>
      <c r="BF1751" s="9"/>
    </row>
    <row r="1752" spans="1:58" s="11" customFormat="1" x14ac:dyDescent="0.25">
      <c r="A1752" s="1" t="s">
        <v>64</v>
      </c>
      <c r="B1752" s="13"/>
      <c r="C1752" s="13"/>
      <c r="D1752" s="13"/>
      <c r="E1752" s="13"/>
      <c r="F1752" s="13"/>
      <c r="G1752" s="13"/>
      <c r="H1752" s="14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>
        <v>8</v>
      </c>
      <c r="S1752" s="27">
        <v>15</v>
      </c>
      <c r="T1752" s="15">
        <v>9</v>
      </c>
      <c r="U1752" s="15">
        <v>18</v>
      </c>
      <c r="V1752" s="15">
        <v>18</v>
      </c>
      <c r="W1752" s="15">
        <v>18</v>
      </c>
      <c r="X1752" s="15">
        <v>1</v>
      </c>
      <c r="Y1752" s="15"/>
      <c r="Z1752" s="15"/>
      <c r="AA1752" s="15"/>
      <c r="AB1752" s="15"/>
      <c r="AC1752" s="15"/>
      <c r="AD1752" s="15"/>
      <c r="AE1752" s="15"/>
      <c r="AF1752" s="14"/>
      <c r="AG1752" s="14"/>
      <c r="AH1752" s="14"/>
      <c r="AI1752" s="14"/>
      <c r="AJ1752" s="14"/>
      <c r="AK1752" s="14"/>
      <c r="AL1752" s="14"/>
      <c r="AM1752" s="14"/>
      <c r="AN1752" s="14"/>
      <c r="AO1752" s="14"/>
      <c r="AP1752" s="14"/>
      <c r="AQ1752" s="14"/>
      <c r="AR1752" s="14"/>
      <c r="AS1752" s="14"/>
      <c r="AT1752" s="14"/>
      <c r="AU1752" s="14"/>
      <c r="AV1752" s="14"/>
      <c r="AW1752" s="14"/>
      <c r="AX1752" s="14"/>
      <c r="AY1752" s="14"/>
      <c r="AZ1752" s="14"/>
      <c r="BA1752" s="14"/>
      <c r="BB1752" s="14"/>
      <c r="BC1752" s="14"/>
      <c r="BD1752" s="9"/>
      <c r="BE1752" s="9"/>
      <c r="BF1752" s="9"/>
    </row>
    <row r="1753" spans="1:58" s="11" customFormat="1" x14ac:dyDescent="0.25">
      <c r="A1753" s="1" t="s">
        <v>60</v>
      </c>
      <c r="B1753" s="13"/>
      <c r="C1753" s="13"/>
      <c r="D1753" s="13"/>
      <c r="E1753" s="13"/>
      <c r="F1753" s="13"/>
      <c r="G1753" s="13"/>
      <c r="H1753" s="14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15"/>
      <c r="U1753" s="15"/>
      <c r="V1753" s="15"/>
      <c r="W1753" s="15"/>
      <c r="X1753" s="15"/>
      <c r="Y1753" s="15"/>
      <c r="Z1753" s="15"/>
      <c r="AA1753" s="15"/>
      <c r="AB1753" s="15"/>
      <c r="AC1753" s="15"/>
      <c r="AD1753" s="15"/>
      <c r="AE1753" s="15"/>
      <c r="AF1753" s="14"/>
      <c r="AG1753" s="14"/>
      <c r="AH1753" s="14"/>
      <c r="AI1753" s="14"/>
      <c r="AJ1753" s="14"/>
      <c r="AK1753" s="14"/>
      <c r="AL1753" s="14"/>
      <c r="AM1753" s="14"/>
      <c r="AN1753" s="14"/>
      <c r="AO1753" s="14"/>
      <c r="AP1753" s="14"/>
      <c r="AQ1753" s="14"/>
      <c r="AR1753" s="14"/>
      <c r="AS1753" s="14"/>
      <c r="AT1753" s="14"/>
      <c r="AU1753" s="14"/>
      <c r="AV1753" s="14"/>
      <c r="AW1753" s="14"/>
      <c r="AX1753" s="14"/>
      <c r="AY1753" s="14"/>
      <c r="AZ1753" s="14"/>
      <c r="BA1753" s="14"/>
      <c r="BB1753" s="14"/>
      <c r="BC1753" s="14"/>
      <c r="BD1753" s="9"/>
      <c r="BE1753" s="9"/>
      <c r="BF1753" s="9"/>
    </row>
    <row r="1754" spans="1:58" s="8" customFormat="1" x14ac:dyDescent="0.25">
      <c r="A1754" s="6" t="s">
        <v>68</v>
      </c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>
        <f t="shared" ref="P1754:X1754" si="279">SUM(P1751:P1753)</f>
        <v>12</v>
      </c>
      <c r="Q1754" s="4">
        <f t="shared" si="279"/>
        <v>27</v>
      </c>
      <c r="R1754" s="4">
        <f t="shared" si="279"/>
        <v>27</v>
      </c>
      <c r="S1754" s="4">
        <f t="shared" si="279"/>
        <v>20</v>
      </c>
      <c r="T1754" s="4">
        <f t="shared" si="279"/>
        <v>18</v>
      </c>
      <c r="U1754" s="4">
        <f t="shared" si="279"/>
        <v>18</v>
      </c>
      <c r="V1754" s="4">
        <f t="shared" si="279"/>
        <v>18</v>
      </c>
      <c r="W1754" s="4">
        <f t="shared" si="279"/>
        <v>18</v>
      </c>
      <c r="X1754" s="4">
        <f t="shared" si="279"/>
        <v>1</v>
      </c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  <c r="AJ1754" s="4"/>
      <c r="AK1754" s="4"/>
      <c r="AL1754" s="4"/>
      <c r="AM1754" s="4"/>
      <c r="AN1754" s="4"/>
      <c r="AO1754" s="4"/>
      <c r="AP1754" s="4"/>
      <c r="AQ1754" s="4"/>
      <c r="AR1754" s="40"/>
      <c r="AS1754" s="40"/>
      <c r="AT1754" s="40"/>
      <c r="AU1754" s="40"/>
      <c r="AV1754" s="40"/>
      <c r="AW1754" s="40"/>
      <c r="AX1754" s="40"/>
      <c r="AY1754" s="40"/>
      <c r="AZ1754" s="40"/>
      <c r="BA1754" s="40"/>
      <c r="BB1754" s="40"/>
      <c r="BC1754" s="40"/>
      <c r="BD1754" s="67"/>
      <c r="BE1754" s="67"/>
      <c r="BF1754" s="67"/>
    </row>
    <row r="1755" spans="1:58" s="11" customFormat="1" x14ac:dyDescent="0.25">
      <c r="A1755" s="8" t="s">
        <v>434</v>
      </c>
      <c r="B1755" s="13"/>
      <c r="C1755" s="13"/>
      <c r="D1755" s="13"/>
      <c r="E1755" s="13"/>
      <c r="F1755" s="13"/>
      <c r="G1755" s="13"/>
      <c r="H1755" s="14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15"/>
      <c r="U1755" s="15"/>
      <c r="V1755" s="15"/>
      <c r="W1755" s="15"/>
      <c r="X1755" s="15"/>
      <c r="Y1755" s="15"/>
      <c r="Z1755" s="15"/>
      <c r="AA1755" s="15"/>
      <c r="AB1755" s="15"/>
      <c r="AC1755" s="15"/>
      <c r="AD1755" s="15"/>
      <c r="AE1755" s="15"/>
      <c r="AF1755" s="14"/>
      <c r="AG1755" s="14"/>
      <c r="AH1755" s="14"/>
      <c r="AI1755" s="14"/>
      <c r="AJ1755" s="14"/>
      <c r="AK1755" s="14"/>
      <c r="AL1755" s="14"/>
      <c r="AM1755" s="14"/>
      <c r="AN1755" s="14"/>
      <c r="AO1755" s="14"/>
      <c r="AP1755" s="14"/>
      <c r="AQ1755" s="14"/>
      <c r="AR1755" s="14"/>
      <c r="AS1755" s="14"/>
      <c r="AT1755" s="14"/>
      <c r="AU1755" s="14"/>
      <c r="AV1755" s="14"/>
      <c r="AW1755" s="14"/>
      <c r="AX1755" s="14"/>
      <c r="AY1755" s="14"/>
      <c r="AZ1755" s="14"/>
      <c r="BA1755" s="14"/>
      <c r="BB1755" s="14"/>
      <c r="BC1755" s="14"/>
      <c r="BD1755" s="9"/>
      <c r="BE1755" s="9"/>
      <c r="BF1755" s="9"/>
    </row>
    <row r="1756" spans="1:58" s="11" customFormat="1" ht="15" customHeight="1" x14ac:dyDescent="0.25">
      <c r="A1756" s="1" t="s">
        <v>67</v>
      </c>
      <c r="B1756" s="9">
        <v>19</v>
      </c>
      <c r="C1756" s="9">
        <v>53</v>
      </c>
      <c r="D1756" s="9">
        <v>129</v>
      </c>
      <c r="E1756" s="9">
        <v>198</v>
      </c>
      <c r="F1756" s="10">
        <v>181</v>
      </c>
      <c r="G1756" s="10">
        <v>174</v>
      </c>
      <c r="H1756" s="9">
        <v>164</v>
      </c>
      <c r="I1756" s="10">
        <v>139</v>
      </c>
      <c r="J1756" s="10">
        <v>111</v>
      </c>
      <c r="K1756" s="10">
        <v>103</v>
      </c>
      <c r="L1756" s="10">
        <v>40</v>
      </c>
      <c r="M1756" s="10">
        <v>32</v>
      </c>
      <c r="N1756" s="10">
        <v>43</v>
      </c>
      <c r="O1756" s="10">
        <v>45</v>
      </c>
      <c r="P1756" s="10">
        <v>44</v>
      </c>
      <c r="Q1756" s="10">
        <v>42</v>
      </c>
      <c r="R1756" s="10">
        <v>43</v>
      </c>
      <c r="S1756" s="10">
        <v>43</v>
      </c>
      <c r="T1756" s="10">
        <v>12</v>
      </c>
      <c r="U1756" s="10">
        <v>6</v>
      </c>
      <c r="V1756" s="10">
        <v>10</v>
      </c>
      <c r="W1756" s="10">
        <v>5</v>
      </c>
      <c r="X1756" s="10">
        <v>3</v>
      </c>
      <c r="Y1756" s="10">
        <v>2</v>
      </c>
      <c r="Z1756" s="10">
        <v>2</v>
      </c>
      <c r="AA1756" s="10"/>
      <c r="AB1756" s="10"/>
      <c r="AC1756" s="10"/>
      <c r="AD1756" s="10"/>
      <c r="AE1756" s="10"/>
      <c r="AF1756" s="9"/>
      <c r="AG1756" s="9"/>
      <c r="AH1756" s="9"/>
      <c r="AI1756" s="9"/>
      <c r="AJ1756" s="9"/>
      <c r="AK1756" s="9"/>
      <c r="AL1756" s="9"/>
      <c r="AM1756" s="9"/>
      <c r="AN1756" s="9"/>
      <c r="AO1756" s="9"/>
      <c r="AP1756" s="9"/>
      <c r="AQ1756" s="9"/>
      <c r="AR1756" s="9"/>
      <c r="AS1756" s="9"/>
      <c r="AT1756" s="9"/>
      <c r="AU1756" s="9"/>
      <c r="AV1756" s="9"/>
      <c r="AW1756" s="9"/>
      <c r="AX1756" s="9"/>
      <c r="AY1756" s="9"/>
      <c r="AZ1756" s="9"/>
      <c r="BA1756" s="9"/>
      <c r="BB1756" s="9"/>
      <c r="BC1756" s="9"/>
      <c r="BD1756" s="9"/>
      <c r="BE1756" s="9"/>
      <c r="BF1756" s="9"/>
    </row>
    <row r="1757" spans="1:58" s="11" customFormat="1" ht="15" customHeight="1" x14ac:dyDescent="0.25">
      <c r="A1757" s="1" t="s">
        <v>64</v>
      </c>
      <c r="B1757" s="13"/>
      <c r="C1757" s="13"/>
      <c r="D1757" s="13"/>
      <c r="E1757" s="13"/>
      <c r="F1757" s="13"/>
      <c r="G1757" s="13"/>
      <c r="H1757" s="14">
        <v>2</v>
      </c>
      <c r="I1757" s="27">
        <v>13</v>
      </c>
      <c r="J1757" s="27">
        <v>15</v>
      </c>
      <c r="K1757" s="27">
        <v>21</v>
      </c>
      <c r="L1757" s="27">
        <v>25</v>
      </c>
      <c r="M1757" s="27">
        <v>25</v>
      </c>
      <c r="N1757" s="27">
        <v>18</v>
      </c>
      <c r="O1757" s="27">
        <v>15</v>
      </c>
      <c r="P1757" s="27">
        <v>20</v>
      </c>
      <c r="Q1757" s="27">
        <v>19</v>
      </c>
      <c r="R1757" s="27">
        <v>19</v>
      </c>
      <c r="S1757" s="27">
        <v>18</v>
      </c>
      <c r="T1757" s="15">
        <v>23</v>
      </c>
      <c r="U1757" s="15">
        <v>21</v>
      </c>
      <c r="V1757" s="15">
        <v>21</v>
      </c>
      <c r="W1757" s="15">
        <v>8</v>
      </c>
      <c r="X1757" s="15">
        <v>3</v>
      </c>
      <c r="Y1757" s="15"/>
      <c r="Z1757" s="15"/>
      <c r="AA1757" s="15"/>
      <c r="AB1757" s="15"/>
      <c r="AC1757" s="15"/>
      <c r="AD1757" s="15"/>
      <c r="AE1757" s="15"/>
      <c r="AF1757" s="14"/>
      <c r="AG1757" s="14"/>
      <c r="AH1757" s="14"/>
      <c r="AI1757" s="14"/>
      <c r="AJ1757" s="14"/>
      <c r="AK1757" s="14"/>
      <c r="AL1757" s="14"/>
      <c r="AM1757" s="14"/>
      <c r="AN1757" s="14"/>
      <c r="AO1757" s="14"/>
      <c r="AP1757" s="14"/>
      <c r="AQ1757" s="14"/>
      <c r="AR1757" s="14"/>
      <c r="AS1757" s="14"/>
      <c r="AT1757" s="14"/>
      <c r="AU1757" s="14"/>
      <c r="AV1757" s="14"/>
      <c r="AW1757" s="14"/>
      <c r="AX1757" s="14"/>
      <c r="AY1757" s="14"/>
      <c r="AZ1757" s="14"/>
      <c r="BA1757" s="14"/>
      <c r="BB1757" s="14"/>
      <c r="BC1757" s="14"/>
      <c r="BD1757" s="9"/>
      <c r="BE1757" s="9"/>
      <c r="BF1757" s="9"/>
    </row>
    <row r="1758" spans="1:58" s="11" customFormat="1" x14ac:dyDescent="0.25">
      <c r="A1758" s="1" t="s">
        <v>60</v>
      </c>
      <c r="B1758" s="19"/>
      <c r="C1758" s="19"/>
      <c r="D1758" s="19"/>
      <c r="E1758" s="19"/>
      <c r="F1758" s="19"/>
      <c r="G1758" s="19"/>
      <c r="H1758" s="18">
        <v>12</v>
      </c>
      <c r="I1758" s="17">
        <v>17</v>
      </c>
      <c r="J1758" s="17">
        <v>41</v>
      </c>
      <c r="K1758" s="17">
        <v>41</v>
      </c>
      <c r="L1758" s="17">
        <v>45</v>
      </c>
      <c r="M1758" s="17">
        <v>47</v>
      </c>
      <c r="N1758" s="17">
        <v>41</v>
      </c>
      <c r="O1758" s="17">
        <v>39</v>
      </c>
      <c r="P1758" s="17">
        <v>17</v>
      </c>
      <c r="Q1758" s="17">
        <v>18</v>
      </c>
      <c r="R1758" s="17">
        <v>16</v>
      </c>
      <c r="S1758" s="17">
        <v>15</v>
      </c>
      <c r="T1758" s="17">
        <v>18</v>
      </c>
      <c r="U1758" s="17">
        <v>18</v>
      </c>
      <c r="V1758" s="17">
        <v>17</v>
      </c>
      <c r="W1758" s="17">
        <v>11</v>
      </c>
      <c r="X1758" s="17"/>
      <c r="Y1758" s="17"/>
      <c r="Z1758" s="17"/>
      <c r="AA1758" s="17"/>
      <c r="AB1758" s="17"/>
      <c r="AC1758" s="17"/>
      <c r="AD1758" s="17"/>
      <c r="AE1758" s="17"/>
      <c r="AF1758" s="18"/>
      <c r="AG1758" s="18"/>
      <c r="AH1758" s="18"/>
      <c r="AI1758" s="18"/>
      <c r="AJ1758" s="18"/>
      <c r="AK1758" s="18"/>
      <c r="AL1758" s="18"/>
      <c r="AM1758" s="18"/>
      <c r="AN1758" s="18"/>
      <c r="AO1758" s="18"/>
      <c r="AP1758" s="18"/>
      <c r="AQ1758" s="18"/>
      <c r="AR1758" s="17"/>
      <c r="AS1758" s="17"/>
      <c r="AT1758" s="17"/>
      <c r="AU1758" s="17"/>
      <c r="AV1758" s="17"/>
      <c r="AW1758" s="17"/>
      <c r="AX1758" s="17"/>
      <c r="AY1758" s="17"/>
      <c r="AZ1758" s="17"/>
      <c r="BA1758" s="17"/>
      <c r="BB1758" s="17"/>
      <c r="BC1758" s="17"/>
      <c r="BD1758" s="9"/>
      <c r="BE1758" s="9"/>
      <c r="BF1758" s="9"/>
    </row>
    <row r="1759" spans="1:58" s="8" customFormat="1" x14ac:dyDescent="0.25">
      <c r="A1759" s="6" t="s">
        <v>68</v>
      </c>
      <c r="B1759" s="4">
        <f t="shared" ref="B1759:Z1759" si="280">SUM(B1756:B1758)</f>
        <v>19</v>
      </c>
      <c r="C1759" s="4">
        <f t="shared" si="280"/>
        <v>53</v>
      </c>
      <c r="D1759" s="4">
        <f t="shared" si="280"/>
        <v>129</v>
      </c>
      <c r="E1759" s="4">
        <f t="shared" si="280"/>
        <v>198</v>
      </c>
      <c r="F1759" s="4">
        <f t="shared" si="280"/>
        <v>181</v>
      </c>
      <c r="G1759" s="4">
        <f t="shared" si="280"/>
        <v>174</v>
      </c>
      <c r="H1759" s="4">
        <f t="shared" si="280"/>
        <v>178</v>
      </c>
      <c r="I1759" s="4">
        <f t="shared" si="280"/>
        <v>169</v>
      </c>
      <c r="J1759" s="4">
        <f t="shared" si="280"/>
        <v>167</v>
      </c>
      <c r="K1759" s="4">
        <f t="shared" si="280"/>
        <v>165</v>
      </c>
      <c r="L1759" s="4">
        <f t="shared" si="280"/>
        <v>110</v>
      </c>
      <c r="M1759" s="4">
        <f t="shared" si="280"/>
        <v>104</v>
      </c>
      <c r="N1759" s="4">
        <f t="shared" si="280"/>
        <v>102</v>
      </c>
      <c r="O1759" s="4">
        <f t="shared" si="280"/>
        <v>99</v>
      </c>
      <c r="P1759" s="4">
        <f t="shared" si="280"/>
        <v>81</v>
      </c>
      <c r="Q1759" s="4">
        <f t="shared" si="280"/>
        <v>79</v>
      </c>
      <c r="R1759" s="4">
        <f t="shared" si="280"/>
        <v>78</v>
      </c>
      <c r="S1759" s="4">
        <f t="shared" si="280"/>
        <v>76</v>
      </c>
      <c r="T1759" s="4">
        <f t="shared" si="280"/>
        <v>53</v>
      </c>
      <c r="U1759" s="4">
        <f t="shared" si="280"/>
        <v>45</v>
      </c>
      <c r="V1759" s="4">
        <f t="shared" si="280"/>
        <v>48</v>
      </c>
      <c r="W1759" s="4">
        <f t="shared" si="280"/>
        <v>24</v>
      </c>
      <c r="X1759" s="4">
        <f t="shared" si="280"/>
        <v>6</v>
      </c>
      <c r="Y1759" s="4">
        <f t="shared" si="280"/>
        <v>2</v>
      </c>
      <c r="Z1759" s="4">
        <f t="shared" si="280"/>
        <v>2</v>
      </c>
      <c r="AA1759" s="4"/>
      <c r="AB1759" s="4"/>
      <c r="AC1759" s="4"/>
      <c r="AD1759" s="4"/>
      <c r="AE1759" s="4"/>
      <c r="AF1759" s="4"/>
      <c r="AG1759" s="4"/>
      <c r="AH1759" s="4"/>
      <c r="AI1759" s="4"/>
      <c r="AJ1759" s="4"/>
      <c r="AK1759" s="4"/>
      <c r="AL1759" s="4"/>
      <c r="AM1759" s="4"/>
      <c r="AN1759" s="4"/>
      <c r="AO1759" s="4"/>
      <c r="AP1759" s="4"/>
      <c r="AQ1759" s="4"/>
      <c r="AR1759" s="40"/>
      <c r="AS1759" s="40"/>
      <c r="AT1759" s="40"/>
      <c r="AU1759" s="40"/>
      <c r="AV1759" s="40"/>
      <c r="AW1759" s="40"/>
      <c r="AX1759" s="40"/>
      <c r="AY1759" s="40"/>
      <c r="AZ1759" s="40"/>
      <c r="BA1759" s="40"/>
      <c r="BB1759" s="40"/>
      <c r="BC1759" s="40"/>
      <c r="BD1759" s="67"/>
      <c r="BE1759" s="67"/>
      <c r="BF1759" s="67"/>
    </row>
    <row r="1760" spans="1:58" s="11" customFormat="1" x14ac:dyDescent="0.25">
      <c r="A1760" s="8" t="s">
        <v>317</v>
      </c>
      <c r="B1760" s="19"/>
      <c r="C1760" s="19"/>
      <c r="D1760" s="19"/>
      <c r="E1760" s="19"/>
      <c r="F1760" s="19"/>
      <c r="G1760" s="19"/>
      <c r="H1760" s="18"/>
      <c r="I1760" s="17"/>
      <c r="J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  <c r="AF1760" s="18"/>
      <c r="AG1760" s="18"/>
      <c r="AH1760" s="18"/>
      <c r="AI1760" s="18"/>
      <c r="AJ1760" s="18"/>
      <c r="AK1760" s="18"/>
      <c r="AL1760" s="18"/>
      <c r="AM1760" s="18"/>
      <c r="AN1760" s="18"/>
      <c r="AO1760" s="18"/>
      <c r="AP1760" s="18"/>
      <c r="AQ1760" s="18"/>
      <c r="AR1760" s="17"/>
      <c r="AS1760" s="17"/>
      <c r="AT1760" s="17"/>
      <c r="AU1760" s="17"/>
      <c r="AV1760" s="17"/>
      <c r="AW1760" s="17"/>
      <c r="AX1760" s="17"/>
      <c r="AY1760" s="17"/>
      <c r="AZ1760" s="17"/>
      <c r="BA1760" s="17"/>
      <c r="BB1760" s="17"/>
      <c r="BC1760" s="17"/>
      <c r="BD1760" s="9"/>
      <c r="BE1760" s="9"/>
      <c r="BF1760" s="9"/>
    </row>
    <row r="1761" spans="1:58" s="11" customFormat="1" x14ac:dyDescent="0.25">
      <c r="A1761" s="1" t="s">
        <v>67</v>
      </c>
      <c r="B1761" s="9">
        <v>25</v>
      </c>
      <c r="C1761" s="9">
        <v>19</v>
      </c>
      <c r="D1761" s="9">
        <v>13</v>
      </c>
      <c r="E1761" s="9"/>
      <c r="F1761" s="10"/>
      <c r="G1761" s="10"/>
      <c r="H1761" s="37"/>
      <c r="I1761" s="37"/>
      <c r="J1761" s="37"/>
      <c r="K1761" s="37"/>
      <c r="L1761" s="37"/>
      <c r="M1761" s="37"/>
      <c r="N1761" s="37"/>
      <c r="O1761" s="37"/>
      <c r="P1761" s="37"/>
      <c r="Q1761" s="37"/>
      <c r="R1761" s="37"/>
      <c r="S1761" s="37"/>
      <c r="T1761" s="37"/>
      <c r="U1761" s="37"/>
      <c r="V1761" s="37"/>
      <c r="W1761" s="37"/>
      <c r="X1761" s="37"/>
      <c r="Y1761" s="37"/>
      <c r="Z1761" s="37"/>
      <c r="AA1761" s="37"/>
      <c r="AB1761" s="37"/>
      <c r="AC1761" s="37"/>
      <c r="AD1761" s="37"/>
      <c r="AE1761" s="37"/>
      <c r="AF1761" s="9"/>
      <c r="AG1761" s="9"/>
      <c r="AH1761" s="9"/>
      <c r="AI1761" s="9"/>
      <c r="AJ1761" s="9"/>
      <c r="AK1761" s="9"/>
      <c r="AL1761" s="9"/>
      <c r="AM1761" s="9"/>
      <c r="AN1761" s="9"/>
      <c r="AO1761" s="9"/>
      <c r="AP1761" s="9"/>
      <c r="AQ1761" s="9"/>
      <c r="AR1761" s="9"/>
      <c r="AS1761" s="9"/>
      <c r="AT1761" s="9"/>
      <c r="AU1761" s="9"/>
      <c r="AV1761" s="9"/>
      <c r="AW1761" s="9"/>
      <c r="AX1761" s="9"/>
      <c r="AY1761" s="9"/>
      <c r="AZ1761" s="9"/>
      <c r="BA1761" s="9"/>
      <c r="BB1761" s="9"/>
      <c r="BC1761" s="9"/>
      <c r="BD1761" s="9"/>
      <c r="BE1761" s="9"/>
      <c r="BF1761" s="9"/>
    </row>
    <row r="1762" spans="1:58" s="11" customFormat="1" x14ac:dyDescent="0.25">
      <c r="A1762" s="1" t="s">
        <v>64</v>
      </c>
      <c r="B1762" s="9"/>
      <c r="C1762" s="9"/>
      <c r="D1762" s="9"/>
      <c r="E1762" s="9"/>
      <c r="F1762" s="10"/>
      <c r="G1762" s="10"/>
      <c r="H1762" s="37"/>
      <c r="I1762" s="37"/>
      <c r="J1762" s="37"/>
      <c r="K1762" s="37"/>
      <c r="L1762" s="37"/>
      <c r="M1762" s="37"/>
      <c r="N1762" s="37"/>
      <c r="O1762" s="37"/>
      <c r="P1762" s="37"/>
      <c r="Q1762" s="37"/>
      <c r="R1762" s="37"/>
      <c r="S1762" s="37"/>
      <c r="T1762" s="37"/>
      <c r="U1762" s="37"/>
      <c r="V1762" s="37"/>
      <c r="W1762" s="37"/>
      <c r="X1762" s="37"/>
      <c r="Y1762" s="37"/>
      <c r="Z1762" s="37"/>
      <c r="AA1762" s="37"/>
      <c r="AB1762" s="37"/>
      <c r="AC1762" s="37"/>
      <c r="AD1762" s="37"/>
      <c r="AE1762" s="37"/>
      <c r="AF1762" s="9"/>
      <c r="AG1762" s="9"/>
      <c r="AH1762" s="9"/>
      <c r="AI1762" s="9"/>
      <c r="AJ1762" s="9"/>
      <c r="AK1762" s="9"/>
      <c r="AL1762" s="9"/>
      <c r="AM1762" s="9"/>
      <c r="AN1762" s="9"/>
      <c r="AO1762" s="9"/>
      <c r="AP1762" s="9"/>
      <c r="AQ1762" s="9"/>
      <c r="AR1762" s="9"/>
      <c r="AS1762" s="9"/>
      <c r="AT1762" s="9"/>
      <c r="AU1762" s="9"/>
      <c r="AV1762" s="9"/>
      <c r="AW1762" s="9"/>
      <c r="AX1762" s="9"/>
      <c r="AY1762" s="9"/>
      <c r="AZ1762" s="9"/>
      <c r="BA1762" s="9"/>
      <c r="BB1762" s="9"/>
      <c r="BC1762" s="9"/>
      <c r="BD1762" s="9"/>
      <c r="BE1762" s="9"/>
      <c r="BF1762" s="9"/>
    </row>
    <row r="1763" spans="1:58" s="11" customFormat="1" x14ac:dyDescent="0.25">
      <c r="A1763" s="1" t="s">
        <v>60</v>
      </c>
      <c r="B1763" s="9"/>
      <c r="C1763" s="9"/>
      <c r="D1763" s="9"/>
      <c r="E1763" s="9"/>
      <c r="F1763" s="10"/>
      <c r="G1763" s="10"/>
      <c r="H1763" s="37"/>
      <c r="I1763" s="37"/>
      <c r="J1763" s="37"/>
      <c r="K1763" s="37"/>
      <c r="L1763" s="37"/>
      <c r="M1763" s="37"/>
      <c r="N1763" s="37"/>
      <c r="O1763" s="37"/>
      <c r="P1763" s="37"/>
      <c r="Q1763" s="37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9"/>
      <c r="AG1763" s="9"/>
      <c r="AH1763" s="9"/>
      <c r="AI1763" s="9"/>
      <c r="AJ1763" s="9"/>
      <c r="AK1763" s="9"/>
      <c r="AL1763" s="9"/>
      <c r="AM1763" s="9"/>
      <c r="AN1763" s="9"/>
      <c r="AO1763" s="9"/>
      <c r="AP1763" s="9"/>
      <c r="AQ1763" s="9"/>
      <c r="AR1763" s="9"/>
      <c r="AS1763" s="9"/>
      <c r="AT1763" s="9"/>
      <c r="AU1763" s="9"/>
      <c r="AV1763" s="9"/>
      <c r="AW1763" s="9"/>
      <c r="AX1763" s="9"/>
      <c r="AY1763" s="9"/>
      <c r="AZ1763" s="9"/>
      <c r="BA1763" s="9"/>
      <c r="BB1763" s="9"/>
      <c r="BC1763" s="9"/>
      <c r="BD1763" s="9"/>
      <c r="BE1763" s="9"/>
      <c r="BF1763" s="9"/>
    </row>
    <row r="1764" spans="1:58" s="8" customFormat="1" x14ac:dyDescent="0.25">
      <c r="A1764" s="6" t="s">
        <v>68</v>
      </c>
      <c r="B1764" s="4">
        <f>SUM(B1761:B1763)</f>
        <v>25</v>
      </c>
      <c r="C1764" s="4">
        <f>SUM(C1761:C1763)</f>
        <v>19</v>
      </c>
      <c r="D1764" s="4">
        <f>SUM(D1761:D1763)</f>
        <v>13</v>
      </c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  <c r="AJ1764" s="4"/>
      <c r="AK1764" s="4"/>
      <c r="AL1764" s="4"/>
      <c r="AM1764" s="4"/>
      <c r="AN1764" s="4"/>
      <c r="AO1764" s="4"/>
      <c r="AP1764" s="4"/>
      <c r="AQ1764" s="4"/>
      <c r="AR1764" s="40"/>
      <c r="AS1764" s="40"/>
      <c r="AT1764" s="40"/>
      <c r="AU1764" s="40"/>
      <c r="AV1764" s="40"/>
      <c r="AW1764" s="40"/>
      <c r="AX1764" s="40"/>
      <c r="AY1764" s="40"/>
      <c r="AZ1764" s="40"/>
      <c r="BA1764" s="40"/>
      <c r="BB1764" s="40"/>
      <c r="BC1764" s="40"/>
      <c r="BD1764" s="67"/>
      <c r="BE1764" s="67"/>
      <c r="BF1764" s="67"/>
    </row>
    <row r="1765" spans="1:58" x14ac:dyDescent="0.25">
      <c r="A1765" s="8" t="s">
        <v>318</v>
      </c>
    </row>
    <row r="1766" spans="1:58" s="11" customFormat="1" ht="15" customHeight="1" x14ac:dyDescent="0.25">
      <c r="A1766" s="1" t="s">
        <v>67</v>
      </c>
      <c r="B1766" s="9">
        <v>73</v>
      </c>
      <c r="C1766" s="9">
        <v>62</v>
      </c>
      <c r="D1766" s="9">
        <v>57</v>
      </c>
      <c r="E1766" s="9">
        <v>10</v>
      </c>
      <c r="F1766" s="10">
        <v>10</v>
      </c>
      <c r="G1766" s="10">
        <v>5</v>
      </c>
      <c r="H1766" s="9">
        <v>5</v>
      </c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  <c r="Z1766" s="10"/>
      <c r="AA1766" s="10"/>
      <c r="AB1766" s="10"/>
      <c r="AC1766" s="10"/>
      <c r="AD1766" s="10"/>
      <c r="AE1766" s="10"/>
      <c r="AF1766" s="9"/>
      <c r="AG1766" s="9"/>
      <c r="AH1766" s="9"/>
      <c r="AI1766" s="9"/>
      <c r="AJ1766" s="9"/>
      <c r="AK1766" s="9"/>
      <c r="AL1766" s="9"/>
      <c r="AM1766" s="9"/>
      <c r="AN1766" s="9"/>
      <c r="AO1766" s="9"/>
      <c r="AP1766" s="9"/>
      <c r="AQ1766" s="9"/>
      <c r="AR1766" s="9"/>
      <c r="AS1766" s="9"/>
      <c r="AT1766" s="9"/>
      <c r="AU1766" s="9"/>
      <c r="AV1766" s="9"/>
      <c r="AW1766" s="9"/>
      <c r="AX1766" s="9"/>
      <c r="AY1766" s="9"/>
      <c r="AZ1766" s="9"/>
      <c r="BA1766" s="9"/>
      <c r="BB1766" s="9"/>
      <c r="BC1766" s="9"/>
      <c r="BD1766" s="9"/>
      <c r="BE1766" s="9"/>
      <c r="BF1766" s="9"/>
    </row>
    <row r="1767" spans="1:58" s="11" customFormat="1" ht="15" customHeight="1" x14ac:dyDescent="0.25">
      <c r="A1767" s="1" t="s">
        <v>64</v>
      </c>
      <c r="B1767" s="9"/>
      <c r="C1767" s="9"/>
      <c r="D1767" s="9"/>
      <c r="E1767" s="9"/>
      <c r="F1767" s="10"/>
      <c r="G1767" s="10"/>
      <c r="H1767" s="9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  <c r="Z1767" s="10"/>
      <c r="AA1767" s="10"/>
      <c r="AB1767" s="10"/>
      <c r="AC1767" s="10"/>
      <c r="AD1767" s="10"/>
      <c r="AE1767" s="10"/>
      <c r="AF1767" s="9"/>
      <c r="AG1767" s="9"/>
      <c r="AH1767" s="9"/>
      <c r="AI1767" s="9"/>
      <c r="AJ1767" s="9"/>
      <c r="AK1767" s="9"/>
      <c r="AL1767" s="9"/>
      <c r="AM1767" s="9"/>
      <c r="AN1767" s="9"/>
      <c r="AO1767" s="9"/>
      <c r="AP1767" s="9"/>
      <c r="AQ1767" s="9"/>
      <c r="AR1767" s="9"/>
      <c r="AS1767" s="9"/>
      <c r="AT1767" s="9"/>
      <c r="AU1767" s="9"/>
      <c r="AV1767" s="9"/>
      <c r="AW1767" s="9"/>
      <c r="AX1767" s="9"/>
      <c r="AY1767" s="9"/>
      <c r="AZ1767" s="9"/>
      <c r="BA1767" s="9"/>
      <c r="BB1767" s="9"/>
      <c r="BC1767" s="9"/>
      <c r="BD1767" s="9"/>
      <c r="BE1767" s="9"/>
      <c r="BF1767" s="9"/>
    </row>
    <row r="1768" spans="1:58" s="11" customFormat="1" ht="15" customHeight="1" x14ac:dyDescent="0.25">
      <c r="A1768" s="1" t="s">
        <v>60</v>
      </c>
      <c r="B1768" s="9"/>
      <c r="C1768" s="9"/>
      <c r="D1768" s="9"/>
      <c r="E1768" s="9"/>
      <c r="F1768" s="10"/>
      <c r="G1768" s="10"/>
      <c r="H1768" s="9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  <c r="Z1768" s="10"/>
      <c r="AA1768" s="10"/>
      <c r="AB1768" s="10"/>
      <c r="AC1768" s="10"/>
      <c r="AD1768" s="10"/>
      <c r="AE1768" s="10"/>
      <c r="AF1768" s="9"/>
      <c r="AG1768" s="9"/>
      <c r="AH1768" s="9"/>
      <c r="AI1768" s="9"/>
      <c r="AJ1768" s="9"/>
      <c r="AK1768" s="9"/>
      <c r="AL1768" s="9"/>
      <c r="AM1768" s="9"/>
      <c r="AN1768" s="9"/>
      <c r="AO1768" s="9"/>
      <c r="AP1768" s="9"/>
      <c r="AQ1768" s="9"/>
      <c r="AR1768" s="9"/>
      <c r="AS1768" s="9"/>
      <c r="AT1768" s="9"/>
      <c r="AU1768" s="9"/>
      <c r="AV1768" s="9"/>
      <c r="AW1768" s="9"/>
      <c r="AX1768" s="9"/>
      <c r="AY1768" s="9"/>
      <c r="AZ1768" s="9"/>
      <c r="BA1768" s="9"/>
      <c r="BB1768" s="9"/>
      <c r="BC1768" s="9"/>
      <c r="BD1768" s="9"/>
      <c r="BE1768" s="9"/>
      <c r="BF1768" s="9"/>
    </row>
    <row r="1769" spans="1:58" s="8" customFormat="1" ht="15" customHeight="1" x14ac:dyDescent="0.25">
      <c r="A1769" s="6" t="s">
        <v>68</v>
      </c>
      <c r="B1769" s="4">
        <f t="shared" ref="B1769:H1769" si="281">SUM(B1766:B1768)</f>
        <v>73</v>
      </c>
      <c r="C1769" s="4">
        <f t="shared" si="281"/>
        <v>62</v>
      </c>
      <c r="D1769" s="4">
        <f t="shared" si="281"/>
        <v>57</v>
      </c>
      <c r="E1769" s="4">
        <f t="shared" si="281"/>
        <v>10</v>
      </c>
      <c r="F1769" s="4">
        <f t="shared" si="281"/>
        <v>10</v>
      </c>
      <c r="G1769" s="4">
        <f t="shared" si="281"/>
        <v>5</v>
      </c>
      <c r="H1769" s="4">
        <f t="shared" si="281"/>
        <v>5</v>
      </c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  <c r="AJ1769" s="4"/>
      <c r="AK1769" s="4"/>
      <c r="AL1769" s="4"/>
      <c r="AM1769" s="4"/>
      <c r="AN1769" s="4"/>
      <c r="AO1769" s="4"/>
      <c r="AP1769" s="4"/>
      <c r="AQ1769" s="4"/>
      <c r="AR1769" s="40"/>
      <c r="AS1769" s="40"/>
      <c r="AT1769" s="40"/>
      <c r="AU1769" s="40"/>
      <c r="AV1769" s="40"/>
      <c r="AW1769" s="40"/>
      <c r="AX1769" s="40"/>
      <c r="AY1769" s="40"/>
      <c r="AZ1769" s="40"/>
      <c r="BA1769" s="40"/>
      <c r="BB1769" s="40"/>
      <c r="BC1769" s="40"/>
      <c r="BD1769" s="67"/>
      <c r="BE1769" s="67"/>
      <c r="BF1769" s="67"/>
    </row>
    <row r="1770" spans="1:58" s="11" customFormat="1" ht="15" customHeight="1" x14ac:dyDescent="0.25">
      <c r="A1770" s="8" t="s">
        <v>319</v>
      </c>
      <c r="B1770" s="9"/>
      <c r="C1770" s="9"/>
      <c r="D1770" s="9"/>
      <c r="E1770" s="9"/>
      <c r="F1770" s="10"/>
      <c r="G1770" s="10"/>
      <c r="H1770" s="9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  <c r="Z1770" s="10"/>
      <c r="AA1770" s="10"/>
      <c r="AB1770" s="10"/>
      <c r="AC1770" s="10"/>
      <c r="AD1770" s="10"/>
      <c r="AE1770" s="10"/>
      <c r="AF1770" s="9"/>
      <c r="AG1770" s="9"/>
      <c r="AH1770" s="9"/>
      <c r="AI1770" s="9"/>
      <c r="AJ1770" s="9"/>
      <c r="AK1770" s="9"/>
      <c r="AL1770" s="9"/>
      <c r="AM1770" s="9"/>
      <c r="AN1770" s="9"/>
      <c r="AO1770" s="9"/>
      <c r="AP1770" s="9"/>
      <c r="AQ1770" s="9"/>
      <c r="AR1770" s="9"/>
      <c r="AS1770" s="9"/>
      <c r="AT1770" s="9"/>
      <c r="AU1770" s="9"/>
      <c r="AV1770" s="9"/>
      <c r="AW1770" s="9"/>
      <c r="AX1770" s="9"/>
      <c r="AY1770" s="9"/>
      <c r="AZ1770" s="9"/>
      <c r="BA1770" s="9"/>
      <c r="BB1770" s="9"/>
      <c r="BC1770" s="9"/>
      <c r="BD1770" s="9"/>
      <c r="BE1770" s="9"/>
      <c r="BF1770" s="9"/>
    </row>
    <row r="1771" spans="1:58" s="11" customFormat="1" x14ac:dyDescent="0.25">
      <c r="A1771" s="1" t="s">
        <v>67</v>
      </c>
      <c r="B1771" s="9">
        <v>7</v>
      </c>
      <c r="C1771" s="9">
        <v>14</v>
      </c>
      <c r="D1771" s="9">
        <v>29</v>
      </c>
      <c r="E1771" s="9">
        <v>35</v>
      </c>
      <c r="F1771" s="10">
        <v>29</v>
      </c>
      <c r="G1771" s="10">
        <v>22</v>
      </c>
      <c r="H1771" s="9">
        <v>3</v>
      </c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  <c r="Z1771" s="10"/>
      <c r="AA1771" s="10"/>
      <c r="AB1771" s="10"/>
      <c r="AC1771" s="10"/>
      <c r="AD1771" s="10"/>
      <c r="AE1771" s="10"/>
      <c r="AF1771" s="9"/>
      <c r="AG1771" s="9"/>
      <c r="AH1771" s="9"/>
      <c r="AI1771" s="9"/>
      <c r="AJ1771" s="9"/>
      <c r="AK1771" s="9"/>
      <c r="AL1771" s="9"/>
      <c r="AM1771" s="9"/>
      <c r="AN1771" s="9"/>
      <c r="AO1771" s="9"/>
      <c r="AP1771" s="9"/>
      <c r="AQ1771" s="9"/>
      <c r="AR1771" s="9"/>
      <c r="AS1771" s="9"/>
      <c r="AT1771" s="9"/>
      <c r="AU1771" s="9"/>
      <c r="AV1771" s="9"/>
      <c r="AW1771" s="9"/>
      <c r="AX1771" s="9"/>
      <c r="AY1771" s="9"/>
      <c r="AZ1771" s="9"/>
      <c r="BA1771" s="9"/>
      <c r="BB1771" s="9"/>
      <c r="BC1771" s="9"/>
      <c r="BD1771" s="9"/>
      <c r="BE1771" s="9"/>
      <c r="BF1771" s="9"/>
    </row>
    <row r="1772" spans="1:58" s="11" customFormat="1" x14ac:dyDescent="0.25">
      <c r="A1772" s="1" t="s">
        <v>64</v>
      </c>
      <c r="B1772" s="9"/>
      <c r="C1772" s="9"/>
      <c r="D1772" s="9"/>
      <c r="E1772" s="9"/>
      <c r="F1772" s="10"/>
      <c r="G1772" s="10"/>
      <c r="H1772" s="9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  <c r="Z1772" s="10"/>
      <c r="AA1772" s="10"/>
      <c r="AB1772" s="10"/>
      <c r="AC1772" s="10"/>
      <c r="AD1772" s="10"/>
      <c r="AE1772" s="10"/>
      <c r="AF1772" s="9"/>
      <c r="AG1772" s="9"/>
      <c r="AH1772" s="9"/>
      <c r="AI1772" s="9"/>
      <c r="AJ1772" s="9"/>
      <c r="AK1772" s="9"/>
      <c r="AL1772" s="9"/>
      <c r="AM1772" s="9"/>
      <c r="AN1772" s="9"/>
      <c r="AO1772" s="9"/>
      <c r="AP1772" s="9"/>
      <c r="AQ1772" s="9"/>
      <c r="AR1772" s="9"/>
      <c r="AS1772" s="9"/>
      <c r="AT1772" s="9"/>
      <c r="AU1772" s="9"/>
      <c r="AV1772" s="9"/>
      <c r="AW1772" s="9"/>
      <c r="AX1772" s="9"/>
      <c r="AY1772" s="9"/>
      <c r="AZ1772" s="9"/>
      <c r="BA1772" s="9"/>
      <c r="BB1772" s="9"/>
      <c r="BC1772" s="9"/>
      <c r="BD1772" s="9"/>
      <c r="BE1772" s="9"/>
      <c r="BF1772" s="9"/>
    </row>
    <row r="1773" spans="1:58" s="11" customFormat="1" x14ac:dyDescent="0.25">
      <c r="A1773" s="1" t="s">
        <v>60</v>
      </c>
      <c r="B1773" s="9"/>
      <c r="C1773" s="9"/>
      <c r="D1773" s="9"/>
      <c r="E1773" s="9"/>
      <c r="F1773" s="10"/>
      <c r="G1773" s="10"/>
      <c r="H1773" s="9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  <c r="Z1773" s="10"/>
      <c r="AA1773" s="10"/>
      <c r="AB1773" s="10"/>
      <c r="AC1773" s="10"/>
      <c r="AD1773" s="10"/>
      <c r="AE1773" s="10"/>
      <c r="AF1773" s="9"/>
      <c r="AG1773" s="9"/>
      <c r="AH1773" s="9"/>
      <c r="AI1773" s="9"/>
      <c r="AJ1773" s="9"/>
      <c r="AK1773" s="9"/>
      <c r="AL1773" s="9"/>
      <c r="AM1773" s="9"/>
      <c r="AN1773" s="9"/>
      <c r="AO1773" s="9"/>
      <c r="AP1773" s="9"/>
      <c r="AQ1773" s="9"/>
      <c r="AR1773" s="9"/>
      <c r="AS1773" s="9"/>
      <c r="AT1773" s="9"/>
      <c r="AU1773" s="9"/>
      <c r="AV1773" s="9"/>
      <c r="AW1773" s="9"/>
      <c r="AX1773" s="9"/>
      <c r="AY1773" s="9"/>
      <c r="AZ1773" s="9"/>
      <c r="BA1773" s="9"/>
      <c r="BB1773" s="9"/>
      <c r="BC1773" s="9"/>
      <c r="BD1773" s="9"/>
      <c r="BE1773" s="9"/>
      <c r="BF1773" s="9"/>
    </row>
    <row r="1774" spans="1:58" s="8" customFormat="1" x14ac:dyDescent="0.25">
      <c r="A1774" s="6" t="s">
        <v>68</v>
      </c>
      <c r="B1774" s="4">
        <f t="shared" ref="B1774:H1774" si="282">SUM(B1771:B1773)</f>
        <v>7</v>
      </c>
      <c r="C1774" s="4">
        <f t="shared" si="282"/>
        <v>14</v>
      </c>
      <c r="D1774" s="4">
        <f t="shared" si="282"/>
        <v>29</v>
      </c>
      <c r="E1774" s="4">
        <f t="shared" si="282"/>
        <v>35</v>
      </c>
      <c r="F1774" s="4">
        <f t="shared" si="282"/>
        <v>29</v>
      </c>
      <c r="G1774" s="4">
        <f t="shared" si="282"/>
        <v>22</v>
      </c>
      <c r="H1774" s="4">
        <f t="shared" si="282"/>
        <v>3</v>
      </c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  <c r="AJ1774" s="4"/>
      <c r="AK1774" s="4"/>
      <c r="AL1774" s="4"/>
      <c r="AM1774" s="4"/>
      <c r="AN1774" s="4"/>
      <c r="AO1774" s="4"/>
      <c r="AP1774" s="4"/>
      <c r="AQ1774" s="4"/>
      <c r="AR1774" s="40"/>
      <c r="AS1774" s="40"/>
      <c r="AT1774" s="40"/>
      <c r="AU1774" s="40"/>
      <c r="AV1774" s="40"/>
      <c r="AW1774" s="40"/>
      <c r="AX1774" s="40"/>
      <c r="AY1774" s="40"/>
      <c r="AZ1774" s="40"/>
      <c r="BA1774" s="40"/>
      <c r="BB1774" s="40"/>
      <c r="BC1774" s="40"/>
      <c r="BD1774" s="67"/>
      <c r="BE1774" s="67"/>
      <c r="BF1774" s="67"/>
    </row>
    <row r="1775" spans="1:58" s="11" customFormat="1" x14ac:dyDescent="0.25">
      <c r="A1775" s="8" t="s">
        <v>322</v>
      </c>
      <c r="B1775" s="9"/>
      <c r="C1775" s="9"/>
      <c r="D1775" s="9"/>
      <c r="E1775" s="9"/>
      <c r="F1775" s="10"/>
      <c r="G1775" s="10"/>
      <c r="H1775" s="9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  <c r="Z1775" s="10"/>
      <c r="AA1775" s="10"/>
      <c r="AB1775" s="10"/>
      <c r="AC1775" s="10"/>
      <c r="AD1775" s="10"/>
      <c r="AE1775" s="10"/>
      <c r="AF1775" s="9"/>
      <c r="AG1775" s="9"/>
      <c r="AH1775" s="9"/>
      <c r="AI1775" s="9"/>
      <c r="AJ1775" s="9"/>
      <c r="AK1775" s="9"/>
      <c r="AL1775" s="9"/>
      <c r="AM1775" s="9"/>
      <c r="AN1775" s="9"/>
      <c r="AO1775" s="9"/>
      <c r="AP1775" s="9"/>
      <c r="AQ1775" s="9"/>
      <c r="AR1775" s="9"/>
      <c r="AS1775" s="9"/>
      <c r="AT1775" s="9"/>
      <c r="AU1775" s="9"/>
      <c r="AV1775" s="9"/>
      <c r="AW1775" s="9"/>
      <c r="AX1775" s="9"/>
      <c r="AY1775" s="9"/>
      <c r="AZ1775" s="9"/>
      <c r="BA1775" s="9"/>
      <c r="BB1775" s="9"/>
      <c r="BC1775" s="9"/>
      <c r="BD1775" s="9"/>
      <c r="BE1775" s="9"/>
      <c r="BF1775" s="9"/>
    </row>
    <row r="1776" spans="1:58" s="11" customFormat="1" x14ac:dyDescent="0.25">
      <c r="A1776" s="1" t="s">
        <v>67</v>
      </c>
      <c r="H1776" s="9"/>
      <c r="I1776" s="10"/>
      <c r="J1776" s="10"/>
      <c r="K1776" s="10"/>
      <c r="L1776" s="10"/>
      <c r="M1776" s="10"/>
      <c r="N1776" s="10">
        <v>3</v>
      </c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  <c r="Z1776" s="10"/>
      <c r="AA1776" s="10"/>
      <c r="AB1776" s="10"/>
      <c r="AC1776" s="10"/>
      <c r="AD1776" s="10"/>
      <c r="AE1776" s="10"/>
      <c r="AF1776" s="9"/>
      <c r="AG1776" s="9"/>
      <c r="AH1776" s="9"/>
      <c r="AI1776" s="9"/>
      <c r="AJ1776" s="9"/>
      <c r="AK1776" s="9"/>
      <c r="AL1776" s="9"/>
      <c r="AM1776" s="9"/>
      <c r="AN1776" s="9"/>
      <c r="AO1776" s="9"/>
      <c r="AP1776" s="9"/>
      <c r="AQ1776" s="9"/>
      <c r="AR1776" s="9"/>
      <c r="AS1776" s="9"/>
      <c r="AT1776" s="9"/>
      <c r="AU1776" s="9"/>
      <c r="AV1776" s="9"/>
      <c r="AW1776" s="9"/>
      <c r="AX1776" s="9"/>
      <c r="AY1776" s="9"/>
      <c r="AZ1776" s="9"/>
      <c r="BA1776" s="9"/>
      <c r="BB1776" s="9"/>
      <c r="BC1776" s="9"/>
      <c r="BD1776" s="9"/>
      <c r="BE1776" s="9"/>
      <c r="BF1776" s="9"/>
    </row>
    <row r="1777" spans="1:61" s="11" customFormat="1" x14ac:dyDescent="0.25">
      <c r="A1777" s="1" t="s">
        <v>64</v>
      </c>
      <c r="H1777" s="9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  <c r="Z1777" s="10"/>
      <c r="AA1777" s="10"/>
      <c r="AB1777" s="10"/>
      <c r="AC1777" s="10"/>
      <c r="AD1777" s="10"/>
      <c r="AE1777" s="10"/>
      <c r="AF1777" s="9"/>
      <c r="AG1777" s="9"/>
      <c r="AH1777" s="9"/>
      <c r="AI1777" s="9"/>
      <c r="AJ1777" s="9"/>
      <c r="AK1777" s="9"/>
      <c r="AL1777" s="9"/>
      <c r="AM1777" s="9"/>
      <c r="AN1777" s="9"/>
      <c r="AO1777" s="9"/>
      <c r="AP1777" s="9"/>
      <c r="AQ1777" s="9"/>
      <c r="AR1777" s="9"/>
      <c r="AS1777" s="9"/>
      <c r="AT1777" s="9"/>
      <c r="AU1777" s="9"/>
      <c r="AV1777" s="9"/>
      <c r="AW1777" s="9"/>
      <c r="AX1777" s="9"/>
      <c r="AY1777" s="9"/>
      <c r="AZ1777" s="9"/>
      <c r="BA1777" s="9"/>
      <c r="BB1777" s="9"/>
      <c r="BC1777" s="9"/>
      <c r="BD1777" s="9"/>
      <c r="BE1777" s="9"/>
      <c r="BF1777" s="9"/>
    </row>
    <row r="1778" spans="1:61" s="11" customFormat="1" x14ac:dyDescent="0.25">
      <c r="A1778" s="1" t="s">
        <v>60</v>
      </c>
      <c r="H1778" s="9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  <c r="Z1778" s="10"/>
      <c r="AA1778" s="10"/>
      <c r="AB1778" s="10"/>
      <c r="AC1778" s="10"/>
      <c r="AD1778" s="10"/>
      <c r="AE1778" s="10"/>
      <c r="AF1778" s="9"/>
      <c r="AG1778" s="9"/>
      <c r="AH1778" s="9"/>
      <c r="AI1778" s="9"/>
      <c r="AJ1778" s="9"/>
      <c r="AK1778" s="9"/>
      <c r="AL1778" s="9"/>
      <c r="AM1778" s="9"/>
      <c r="AN1778" s="9"/>
      <c r="AO1778" s="9"/>
      <c r="AP1778" s="9"/>
      <c r="AQ1778" s="9"/>
      <c r="AR1778" s="9"/>
      <c r="AS1778" s="9"/>
      <c r="AT1778" s="9"/>
      <c r="AU1778" s="9"/>
      <c r="AV1778" s="9"/>
      <c r="AW1778" s="9"/>
      <c r="AX1778" s="9"/>
      <c r="AY1778" s="9"/>
      <c r="AZ1778" s="9"/>
      <c r="BA1778" s="9"/>
      <c r="BB1778" s="9"/>
      <c r="BC1778" s="9"/>
      <c r="BD1778" s="9"/>
      <c r="BE1778" s="9"/>
      <c r="BF1778" s="9"/>
    </row>
    <row r="1779" spans="1:61" s="8" customFormat="1" x14ac:dyDescent="0.25">
      <c r="A1779" s="6" t="s">
        <v>68</v>
      </c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>
        <f>SUM(N1776:N1778)</f>
        <v>3</v>
      </c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  <c r="AJ1779" s="4"/>
      <c r="AK1779" s="4"/>
      <c r="AL1779" s="4"/>
      <c r="AM1779" s="4"/>
      <c r="AN1779" s="4"/>
      <c r="AO1779" s="4"/>
      <c r="AP1779" s="4"/>
      <c r="AQ1779" s="4"/>
      <c r="AR1779" s="40"/>
      <c r="AS1779" s="40"/>
      <c r="AT1779" s="40"/>
      <c r="AU1779" s="40"/>
      <c r="AV1779" s="40"/>
      <c r="AW1779" s="40"/>
      <c r="AX1779" s="40"/>
      <c r="AY1779" s="40"/>
      <c r="AZ1779" s="40"/>
      <c r="BA1779" s="40"/>
      <c r="BB1779" s="40"/>
      <c r="BC1779" s="40"/>
      <c r="BD1779" s="67"/>
      <c r="BE1779" s="67"/>
      <c r="BF1779" s="67"/>
    </row>
    <row r="1780" spans="1:61" x14ac:dyDescent="0.25">
      <c r="A1780" s="8" t="s">
        <v>320</v>
      </c>
    </row>
    <row r="1781" spans="1:61" s="13" customFormat="1" x14ac:dyDescent="0.25">
      <c r="A1781" s="1" t="s">
        <v>67</v>
      </c>
      <c r="B1781" s="11"/>
      <c r="C1781" s="11"/>
      <c r="D1781" s="11"/>
      <c r="E1781" s="11"/>
      <c r="F1781" s="11"/>
      <c r="G1781" s="11"/>
      <c r="H1781" s="9">
        <v>97</v>
      </c>
      <c r="I1781" s="10">
        <v>94</v>
      </c>
      <c r="J1781" s="10">
        <v>101</v>
      </c>
      <c r="K1781" s="10">
        <v>109</v>
      </c>
      <c r="L1781" s="10">
        <v>99</v>
      </c>
      <c r="M1781" s="10">
        <v>91</v>
      </c>
      <c r="N1781" s="10">
        <v>85</v>
      </c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  <c r="Z1781" s="10"/>
      <c r="AA1781" s="10"/>
      <c r="AB1781" s="10"/>
      <c r="AC1781" s="10"/>
      <c r="AD1781" s="10"/>
      <c r="AE1781" s="10"/>
      <c r="AF1781" s="9"/>
      <c r="AG1781" s="9"/>
      <c r="AH1781" s="9"/>
      <c r="AI1781" s="9"/>
      <c r="AJ1781" s="9"/>
      <c r="AK1781" s="9"/>
      <c r="AL1781" s="9"/>
      <c r="AM1781" s="9"/>
      <c r="AN1781" s="9"/>
      <c r="AO1781" s="9"/>
      <c r="AP1781" s="9"/>
      <c r="AQ1781" s="9"/>
      <c r="AR1781" s="9"/>
      <c r="AS1781" s="9"/>
      <c r="AT1781" s="9"/>
      <c r="AU1781" s="9"/>
      <c r="AV1781" s="9"/>
      <c r="AW1781" s="9"/>
      <c r="AX1781" s="9"/>
      <c r="AY1781" s="9"/>
      <c r="AZ1781" s="9"/>
      <c r="BA1781" s="9"/>
      <c r="BB1781" s="9"/>
      <c r="BC1781" s="9"/>
      <c r="BD1781" s="14"/>
      <c r="BE1781" s="14"/>
      <c r="BF1781" s="14"/>
      <c r="BG1781" s="14"/>
      <c r="BH1781" s="14"/>
      <c r="BI1781" s="14"/>
    </row>
    <row r="1782" spans="1:61" s="13" customFormat="1" x14ac:dyDescent="0.25">
      <c r="A1782" s="1" t="s">
        <v>64</v>
      </c>
      <c r="B1782" s="11"/>
      <c r="C1782" s="11"/>
      <c r="D1782" s="11"/>
      <c r="E1782" s="11"/>
      <c r="F1782" s="11"/>
      <c r="G1782" s="11"/>
      <c r="H1782" s="9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  <c r="Z1782" s="10"/>
      <c r="AA1782" s="10"/>
      <c r="AB1782" s="10"/>
      <c r="AC1782" s="10"/>
      <c r="AD1782" s="10"/>
      <c r="AE1782" s="10"/>
      <c r="AF1782" s="9"/>
      <c r="AG1782" s="9"/>
      <c r="AH1782" s="9"/>
      <c r="AI1782" s="9"/>
      <c r="AJ1782" s="9"/>
      <c r="AK1782" s="9"/>
      <c r="AL1782" s="9"/>
      <c r="AM1782" s="9"/>
      <c r="AN1782" s="9"/>
      <c r="AO1782" s="9"/>
      <c r="AP1782" s="9"/>
      <c r="AQ1782" s="9"/>
      <c r="AR1782" s="9"/>
      <c r="AS1782" s="9"/>
      <c r="AT1782" s="9"/>
      <c r="AU1782" s="9"/>
      <c r="AV1782" s="9"/>
      <c r="AW1782" s="9"/>
      <c r="AX1782" s="9"/>
      <c r="AY1782" s="9"/>
      <c r="AZ1782" s="9"/>
      <c r="BA1782" s="9"/>
      <c r="BB1782" s="9"/>
      <c r="BC1782" s="9"/>
      <c r="BD1782" s="14"/>
      <c r="BE1782" s="14"/>
      <c r="BF1782" s="14"/>
      <c r="BG1782" s="14"/>
      <c r="BH1782" s="14"/>
      <c r="BI1782" s="14"/>
    </row>
    <row r="1783" spans="1:61" s="13" customFormat="1" x14ac:dyDescent="0.25">
      <c r="A1783" s="1" t="s">
        <v>60</v>
      </c>
      <c r="B1783" s="11"/>
      <c r="C1783" s="11"/>
      <c r="D1783" s="11"/>
      <c r="E1783" s="11"/>
      <c r="F1783" s="11"/>
      <c r="G1783" s="11"/>
      <c r="H1783" s="9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  <c r="Z1783" s="10"/>
      <c r="AA1783" s="10"/>
      <c r="AB1783" s="10"/>
      <c r="AC1783" s="10"/>
      <c r="AD1783" s="10"/>
      <c r="AE1783" s="10"/>
      <c r="AF1783" s="9"/>
      <c r="AG1783" s="9"/>
      <c r="AH1783" s="9"/>
      <c r="AI1783" s="9"/>
      <c r="AJ1783" s="9"/>
      <c r="AK1783" s="9"/>
      <c r="AL1783" s="9"/>
      <c r="AM1783" s="9"/>
      <c r="AN1783" s="9"/>
      <c r="AO1783" s="9"/>
      <c r="AP1783" s="9"/>
      <c r="AQ1783" s="9"/>
      <c r="AR1783" s="9"/>
      <c r="AS1783" s="9"/>
      <c r="AT1783" s="9"/>
      <c r="AU1783" s="9"/>
      <c r="AV1783" s="9"/>
      <c r="AW1783" s="9"/>
      <c r="AX1783" s="9"/>
      <c r="AY1783" s="9"/>
      <c r="AZ1783" s="9"/>
      <c r="BA1783" s="9"/>
      <c r="BB1783" s="9"/>
      <c r="BC1783" s="9"/>
      <c r="BD1783" s="14"/>
      <c r="BE1783" s="14"/>
      <c r="BF1783" s="14"/>
      <c r="BG1783" s="14"/>
      <c r="BH1783" s="14"/>
      <c r="BI1783" s="14"/>
    </row>
    <row r="1784" spans="1:61" s="12" customFormat="1" x14ac:dyDescent="0.25">
      <c r="A1784" s="6" t="s">
        <v>68</v>
      </c>
      <c r="B1784" s="4"/>
      <c r="C1784" s="4"/>
      <c r="D1784" s="4"/>
      <c r="E1784" s="4"/>
      <c r="F1784" s="4"/>
      <c r="G1784" s="4"/>
      <c r="H1784" s="4">
        <f t="shared" ref="H1784:N1784" si="283">SUM(H1781:H1783)</f>
        <v>97</v>
      </c>
      <c r="I1784" s="4">
        <f t="shared" si="283"/>
        <v>94</v>
      </c>
      <c r="J1784" s="4">
        <f t="shared" si="283"/>
        <v>101</v>
      </c>
      <c r="K1784" s="4">
        <f t="shared" si="283"/>
        <v>109</v>
      </c>
      <c r="L1784" s="4">
        <f t="shared" si="283"/>
        <v>99</v>
      </c>
      <c r="M1784" s="4">
        <f t="shared" si="283"/>
        <v>91</v>
      </c>
      <c r="N1784" s="4">
        <f t="shared" si="283"/>
        <v>85</v>
      </c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  <c r="AJ1784" s="4"/>
      <c r="AK1784" s="4"/>
      <c r="AL1784" s="4"/>
      <c r="AM1784" s="4"/>
      <c r="AN1784" s="4"/>
      <c r="AO1784" s="4"/>
      <c r="AP1784" s="4"/>
      <c r="AQ1784" s="4"/>
      <c r="AR1784" s="40"/>
      <c r="AS1784" s="40"/>
      <c r="AT1784" s="40"/>
      <c r="AU1784" s="40"/>
      <c r="AV1784" s="40"/>
      <c r="AW1784" s="40"/>
      <c r="AX1784" s="40"/>
      <c r="AY1784" s="40"/>
      <c r="AZ1784" s="40"/>
      <c r="BA1784" s="40"/>
      <c r="BB1784" s="40"/>
      <c r="BC1784" s="40"/>
      <c r="BD1784" s="71"/>
      <c r="BE1784" s="71"/>
      <c r="BF1784" s="71"/>
      <c r="BG1784" s="71"/>
      <c r="BH1784" s="71"/>
      <c r="BI1784" s="71"/>
    </row>
    <row r="1785" spans="1:61" s="13" customFormat="1" x14ac:dyDescent="0.25">
      <c r="A1785" s="8" t="s">
        <v>321</v>
      </c>
      <c r="B1785" s="11"/>
      <c r="C1785" s="11"/>
      <c r="D1785" s="11"/>
      <c r="E1785" s="11"/>
      <c r="F1785" s="11"/>
      <c r="G1785" s="11"/>
      <c r="H1785" s="9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  <c r="Z1785" s="10"/>
      <c r="AA1785" s="10"/>
      <c r="AB1785" s="10"/>
      <c r="AC1785" s="10"/>
      <c r="AD1785" s="10"/>
      <c r="AE1785" s="10"/>
      <c r="AF1785" s="9"/>
      <c r="AG1785" s="9"/>
      <c r="AH1785" s="9"/>
      <c r="AI1785" s="9"/>
      <c r="AJ1785" s="9"/>
      <c r="AK1785" s="9"/>
      <c r="AL1785" s="9"/>
      <c r="AM1785" s="9"/>
      <c r="AN1785" s="9"/>
      <c r="AO1785" s="9"/>
      <c r="AP1785" s="9"/>
      <c r="AQ1785" s="9"/>
      <c r="AR1785" s="9"/>
      <c r="AS1785" s="9"/>
      <c r="AT1785" s="9"/>
      <c r="AU1785" s="9"/>
      <c r="AV1785" s="9"/>
      <c r="AW1785" s="9"/>
      <c r="AX1785" s="9"/>
      <c r="AY1785" s="9"/>
      <c r="AZ1785" s="9"/>
      <c r="BA1785" s="9"/>
      <c r="BB1785" s="9"/>
      <c r="BC1785" s="9"/>
      <c r="BD1785" s="14"/>
      <c r="BE1785" s="14"/>
      <c r="BF1785" s="14"/>
      <c r="BG1785" s="14"/>
      <c r="BH1785" s="14"/>
      <c r="BI1785" s="14"/>
    </row>
    <row r="1786" spans="1:61" s="13" customFormat="1" ht="16.5" customHeight="1" x14ac:dyDescent="0.25">
      <c r="A1786" s="1" t="s">
        <v>67</v>
      </c>
      <c r="B1786" s="11"/>
      <c r="C1786" s="11"/>
      <c r="D1786" s="11"/>
      <c r="E1786" s="11"/>
      <c r="F1786" s="11"/>
      <c r="G1786" s="11"/>
      <c r="H1786" s="9">
        <v>20</v>
      </c>
      <c r="I1786" s="10">
        <v>20</v>
      </c>
      <c r="J1786" s="10">
        <v>19</v>
      </c>
      <c r="K1786" s="10">
        <v>18</v>
      </c>
      <c r="L1786" s="10">
        <v>16</v>
      </c>
      <c r="M1786" s="10">
        <v>14</v>
      </c>
      <c r="N1786" s="10">
        <v>13</v>
      </c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  <c r="Z1786" s="10"/>
      <c r="AA1786" s="10"/>
      <c r="AB1786" s="10"/>
      <c r="AC1786" s="10"/>
      <c r="AD1786" s="10"/>
      <c r="AE1786" s="10"/>
      <c r="AF1786" s="9"/>
      <c r="AG1786" s="9"/>
      <c r="AH1786" s="9"/>
      <c r="AI1786" s="9"/>
      <c r="AJ1786" s="9"/>
      <c r="AK1786" s="9"/>
      <c r="AL1786" s="9"/>
      <c r="AM1786" s="9"/>
      <c r="AN1786" s="9"/>
      <c r="AO1786" s="9"/>
      <c r="AP1786" s="9"/>
      <c r="AQ1786" s="9"/>
      <c r="AR1786" s="9"/>
      <c r="AS1786" s="9"/>
      <c r="AT1786" s="9"/>
      <c r="AU1786" s="9"/>
      <c r="AV1786" s="9"/>
      <c r="AW1786" s="9"/>
      <c r="AX1786" s="9"/>
      <c r="AY1786" s="9"/>
      <c r="AZ1786" s="9"/>
      <c r="BA1786" s="9"/>
      <c r="BB1786" s="9"/>
      <c r="BC1786" s="9"/>
      <c r="BD1786" s="14"/>
      <c r="BE1786" s="14"/>
      <c r="BF1786" s="14"/>
      <c r="BG1786" s="14"/>
      <c r="BH1786" s="14"/>
      <c r="BI1786" s="14"/>
    </row>
    <row r="1787" spans="1:61" s="13" customFormat="1" ht="16.5" customHeight="1" x14ac:dyDescent="0.25">
      <c r="A1787" s="1" t="s">
        <v>64</v>
      </c>
      <c r="B1787" s="11"/>
      <c r="C1787" s="11"/>
      <c r="D1787" s="11"/>
      <c r="E1787" s="11"/>
      <c r="F1787" s="11"/>
      <c r="G1787" s="11"/>
      <c r="H1787" s="9"/>
      <c r="I1787" s="10"/>
      <c r="J1787" s="10"/>
      <c r="K1787" s="10"/>
      <c r="L1787" s="10"/>
      <c r="M1787" s="10"/>
      <c r="N1787" s="5"/>
      <c r="O1787" s="5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  <c r="Z1787" s="10"/>
      <c r="AA1787" s="10"/>
      <c r="AB1787" s="10"/>
      <c r="AC1787" s="10"/>
      <c r="AD1787" s="10"/>
      <c r="AE1787" s="10"/>
      <c r="AF1787" s="9"/>
      <c r="AG1787" s="9"/>
      <c r="AH1787" s="9"/>
      <c r="AI1787" s="9"/>
      <c r="AJ1787" s="9"/>
      <c r="AK1787" s="9"/>
      <c r="AL1787" s="9"/>
      <c r="AM1787" s="9"/>
      <c r="AN1787" s="9"/>
      <c r="AO1787" s="9"/>
      <c r="AP1787" s="9"/>
      <c r="AQ1787" s="9"/>
      <c r="AR1787" s="9"/>
      <c r="AS1787" s="9"/>
      <c r="AT1787" s="9"/>
      <c r="AU1787" s="9"/>
      <c r="AV1787" s="9"/>
      <c r="AW1787" s="9"/>
      <c r="AX1787" s="9"/>
      <c r="AY1787" s="9"/>
      <c r="AZ1787" s="9"/>
      <c r="BA1787" s="9"/>
      <c r="BB1787" s="9"/>
      <c r="BC1787" s="9"/>
      <c r="BD1787" s="14"/>
      <c r="BE1787" s="14"/>
      <c r="BF1787" s="14"/>
      <c r="BG1787" s="14"/>
      <c r="BH1787" s="14"/>
      <c r="BI1787" s="14"/>
    </row>
    <row r="1788" spans="1:61" s="13" customFormat="1" ht="16.5" customHeight="1" x14ac:dyDescent="0.25">
      <c r="A1788" s="1" t="s">
        <v>60</v>
      </c>
      <c r="B1788" s="11"/>
      <c r="C1788" s="11"/>
      <c r="D1788" s="11"/>
      <c r="E1788" s="11"/>
      <c r="F1788" s="11"/>
      <c r="G1788" s="11"/>
      <c r="H1788" s="9"/>
      <c r="I1788" s="10"/>
      <c r="J1788" s="10"/>
      <c r="K1788" s="10"/>
      <c r="L1788" s="10"/>
      <c r="M1788" s="10"/>
      <c r="N1788" s="5"/>
      <c r="O1788" s="5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  <c r="Z1788" s="10"/>
      <c r="AA1788" s="10"/>
      <c r="AB1788" s="10"/>
      <c r="AC1788" s="10"/>
      <c r="AD1788" s="10"/>
      <c r="AE1788" s="10"/>
      <c r="AF1788" s="9"/>
      <c r="AG1788" s="9"/>
      <c r="AH1788" s="9"/>
      <c r="AI1788" s="9"/>
      <c r="AJ1788" s="9"/>
      <c r="AK1788" s="9"/>
      <c r="AL1788" s="9"/>
      <c r="AM1788" s="9"/>
      <c r="AN1788" s="9"/>
      <c r="AO1788" s="9"/>
      <c r="AP1788" s="9"/>
      <c r="AQ1788" s="9"/>
      <c r="AR1788" s="9"/>
      <c r="AS1788" s="9"/>
      <c r="AT1788" s="9"/>
      <c r="AU1788" s="9"/>
      <c r="AV1788" s="9"/>
      <c r="AW1788" s="9"/>
      <c r="AX1788" s="9"/>
      <c r="AY1788" s="9"/>
      <c r="AZ1788" s="9"/>
      <c r="BA1788" s="9"/>
      <c r="BB1788" s="9"/>
      <c r="BC1788" s="9"/>
      <c r="BD1788" s="14"/>
      <c r="BE1788" s="14"/>
      <c r="BF1788" s="14"/>
      <c r="BG1788" s="14"/>
      <c r="BH1788" s="14"/>
      <c r="BI1788" s="14"/>
    </row>
    <row r="1789" spans="1:61" s="12" customFormat="1" ht="16.5" customHeight="1" x14ac:dyDescent="0.25">
      <c r="A1789" s="6" t="s">
        <v>68</v>
      </c>
      <c r="B1789" s="4"/>
      <c r="C1789" s="4"/>
      <c r="D1789" s="4"/>
      <c r="E1789" s="4"/>
      <c r="F1789" s="4"/>
      <c r="G1789" s="4"/>
      <c r="H1789" s="4">
        <f t="shared" ref="H1789:N1789" si="284">SUM(H1786:H1788)</f>
        <v>20</v>
      </c>
      <c r="I1789" s="4">
        <f t="shared" si="284"/>
        <v>20</v>
      </c>
      <c r="J1789" s="4">
        <f t="shared" si="284"/>
        <v>19</v>
      </c>
      <c r="K1789" s="4">
        <f t="shared" si="284"/>
        <v>18</v>
      </c>
      <c r="L1789" s="4">
        <f t="shared" si="284"/>
        <v>16</v>
      </c>
      <c r="M1789" s="4">
        <f t="shared" si="284"/>
        <v>14</v>
      </c>
      <c r="N1789" s="4">
        <f t="shared" si="284"/>
        <v>13</v>
      </c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  <c r="AJ1789" s="4"/>
      <c r="AK1789" s="4"/>
      <c r="AL1789" s="4"/>
      <c r="AM1789" s="4"/>
      <c r="AN1789" s="4"/>
      <c r="AO1789" s="4"/>
      <c r="AP1789" s="4"/>
      <c r="AQ1789" s="4"/>
      <c r="AR1789" s="40"/>
      <c r="AS1789" s="40"/>
      <c r="AT1789" s="40"/>
      <c r="AU1789" s="40"/>
      <c r="AV1789" s="40"/>
      <c r="AW1789" s="40"/>
      <c r="AX1789" s="40"/>
      <c r="AY1789" s="40"/>
      <c r="AZ1789" s="40"/>
      <c r="BA1789" s="40"/>
      <c r="BB1789" s="40"/>
      <c r="BC1789" s="40"/>
      <c r="BD1789" s="71"/>
      <c r="BE1789" s="71"/>
      <c r="BF1789" s="71"/>
      <c r="BG1789" s="71"/>
      <c r="BH1789" s="71"/>
      <c r="BI1789" s="71"/>
    </row>
    <row r="1790" spans="1:61" s="13" customFormat="1" ht="16.5" customHeight="1" x14ac:dyDescent="0.25">
      <c r="A1790" s="8" t="s">
        <v>315</v>
      </c>
      <c r="B1790" s="11"/>
      <c r="C1790" s="11"/>
      <c r="D1790" s="11"/>
      <c r="E1790" s="11"/>
      <c r="F1790" s="11"/>
      <c r="G1790" s="11"/>
      <c r="H1790" s="9"/>
      <c r="I1790" s="10"/>
      <c r="J1790" s="10"/>
      <c r="K1790" s="10"/>
      <c r="L1790" s="10"/>
      <c r="M1790" s="10"/>
      <c r="N1790" s="5"/>
      <c r="O1790" s="5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  <c r="Z1790" s="10"/>
      <c r="AA1790" s="10"/>
      <c r="AB1790" s="10"/>
      <c r="AC1790" s="10"/>
      <c r="AD1790" s="10"/>
      <c r="AE1790" s="10"/>
      <c r="AF1790" s="9"/>
      <c r="AG1790" s="9"/>
      <c r="AH1790" s="9"/>
      <c r="AI1790" s="9"/>
      <c r="AJ1790" s="9"/>
      <c r="AK1790" s="9"/>
      <c r="AL1790" s="9"/>
      <c r="AM1790" s="9"/>
      <c r="AN1790" s="9"/>
      <c r="AO1790" s="9"/>
      <c r="AP1790" s="9"/>
      <c r="AQ1790" s="9"/>
      <c r="AR1790" s="9"/>
      <c r="AS1790" s="9"/>
      <c r="AT1790" s="9"/>
      <c r="AU1790" s="9"/>
      <c r="AV1790" s="9"/>
      <c r="AW1790" s="9"/>
      <c r="AX1790" s="9"/>
      <c r="AY1790" s="9"/>
      <c r="AZ1790" s="9"/>
      <c r="BA1790" s="9"/>
      <c r="BB1790" s="9"/>
      <c r="BC1790" s="9"/>
      <c r="BD1790" s="14"/>
      <c r="BE1790" s="14"/>
      <c r="BF1790" s="14"/>
      <c r="BG1790" s="14"/>
      <c r="BH1790" s="14"/>
      <c r="BI1790" s="14"/>
    </row>
    <row r="1791" spans="1:61" s="13" customFormat="1" x14ac:dyDescent="0.25">
      <c r="A1791" s="1" t="s">
        <v>67</v>
      </c>
      <c r="B1791" s="9">
        <v>10</v>
      </c>
      <c r="C1791" s="9">
        <v>8</v>
      </c>
      <c r="D1791" s="9">
        <v>6</v>
      </c>
      <c r="E1791" s="9">
        <v>1</v>
      </c>
      <c r="F1791" s="10">
        <v>1</v>
      </c>
      <c r="G1791" s="10"/>
      <c r="H1791" s="37"/>
      <c r="I1791" s="37"/>
      <c r="J1791" s="37"/>
      <c r="K1791" s="37"/>
      <c r="L1791" s="37"/>
      <c r="M1791" s="37"/>
      <c r="N1791" s="37"/>
      <c r="O1791" s="37"/>
      <c r="P1791" s="37"/>
      <c r="Q1791" s="37"/>
      <c r="R1791" s="37"/>
      <c r="S1791" s="37"/>
      <c r="T1791" s="37"/>
      <c r="U1791" s="37"/>
      <c r="V1791" s="37"/>
      <c r="W1791" s="37"/>
      <c r="X1791" s="37"/>
      <c r="Y1791" s="37"/>
      <c r="Z1791" s="37"/>
      <c r="AA1791" s="37"/>
      <c r="AB1791" s="37"/>
      <c r="AC1791" s="37"/>
      <c r="AD1791" s="37"/>
      <c r="AE1791" s="37"/>
      <c r="AF1791" s="9"/>
      <c r="AG1791" s="9"/>
      <c r="AH1791" s="9"/>
      <c r="AI1791" s="9"/>
      <c r="AJ1791" s="9"/>
      <c r="AK1791" s="9"/>
      <c r="AL1791" s="9"/>
      <c r="AM1791" s="9"/>
      <c r="AN1791" s="9"/>
      <c r="AO1791" s="9"/>
      <c r="AP1791" s="9"/>
      <c r="AQ1791" s="9"/>
      <c r="AR1791" s="9"/>
      <c r="AS1791" s="9"/>
      <c r="AT1791" s="9"/>
      <c r="AU1791" s="9"/>
      <c r="AV1791" s="9"/>
      <c r="AW1791" s="9"/>
      <c r="AX1791" s="9"/>
      <c r="AY1791" s="9"/>
      <c r="AZ1791" s="9"/>
      <c r="BA1791" s="9"/>
      <c r="BB1791" s="9"/>
      <c r="BC1791" s="9"/>
      <c r="BD1791" s="14"/>
      <c r="BE1791" s="14"/>
      <c r="BF1791" s="14"/>
      <c r="BG1791" s="14"/>
      <c r="BH1791" s="14"/>
      <c r="BI1791" s="14"/>
    </row>
    <row r="1792" spans="1:61" s="13" customFormat="1" x14ac:dyDescent="0.25">
      <c r="A1792" s="1" t="s">
        <v>64</v>
      </c>
      <c r="B1792" s="9"/>
      <c r="C1792" s="9"/>
      <c r="D1792" s="9"/>
      <c r="E1792" s="9"/>
      <c r="F1792" s="10"/>
      <c r="G1792" s="10"/>
      <c r="H1792" s="37"/>
      <c r="I1792" s="37"/>
      <c r="J1792" s="37"/>
      <c r="K1792" s="37"/>
      <c r="L1792" s="37"/>
      <c r="M1792" s="37"/>
      <c r="N1792" s="37"/>
      <c r="O1792" s="37"/>
      <c r="P1792" s="37"/>
      <c r="Q1792" s="37"/>
      <c r="R1792" s="37"/>
      <c r="S1792" s="37"/>
      <c r="T1792" s="37"/>
      <c r="U1792" s="37"/>
      <c r="V1792" s="37"/>
      <c r="W1792" s="37"/>
      <c r="X1792" s="37"/>
      <c r="Y1792" s="37"/>
      <c r="Z1792" s="37"/>
      <c r="AA1792" s="37"/>
      <c r="AB1792" s="37"/>
      <c r="AC1792" s="37"/>
      <c r="AD1792" s="37"/>
      <c r="AE1792" s="37"/>
      <c r="AF1792" s="9"/>
      <c r="AG1792" s="9"/>
      <c r="AH1792" s="9"/>
      <c r="AI1792" s="9"/>
      <c r="AJ1792" s="9"/>
      <c r="AK1792" s="9"/>
      <c r="AL1792" s="9"/>
      <c r="AM1792" s="9"/>
      <c r="AN1792" s="9"/>
      <c r="AO1792" s="9"/>
      <c r="AP1792" s="9"/>
      <c r="AQ1792" s="9"/>
      <c r="AR1792" s="9"/>
      <c r="AS1792" s="9"/>
      <c r="AT1792" s="9"/>
      <c r="AU1792" s="9"/>
      <c r="AV1792" s="9"/>
      <c r="AW1792" s="9"/>
      <c r="AX1792" s="9"/>
      <c r="AY1792" s="9"/>
      <c r="AZ1792" s="9"/>
      <c r="BA1792" s="9"/>
      <c r="BB1792" s="9"/>
      <c r="BC1792" s="9"/>
      <c r="BD1792" s="14"/>
      <c r="BE1792" s="14"/>
      <c r="BF1792" s="14"/>
      <c r="BG1792" s="14"/>
      <c r="BH1792" s="14"/>
      <c r="BI1792" s="14"/>
    </row>
    <row r="1793" spans="1:68" s="13" customFormat="1" x14ac:dyDescent="0.25">
      <c r="A1793" s="1" t="s">
        <v>60</v>
      </c>
      <c r="B1793" s="9"/>
      <c r="C1793" s="9"/>
      <c r="D1793" s="9"/>
      <c r="E1793" s="9"/>
      <c r="F1793" s="10"/>
      <c r="G1793" s="10"/>
      <c r="H1793" s="37"/>
      <c r="I1793" s="37"/>
      <c r="J1793" s="37"/>
      <c r="K1793" s="37"/>
      <c r="L1793" s="37"/>
      <c r="M1793" s="37"/>
      <c r="N1793" s="37"/>
      <c r="O1793" s="37"/>
      <c r="P1793" s="37"/>
      <c r="Q1793" s="37"/>
      <c r="R1793" s="37"/>
      <c r="S1793" s="37"/>
      <c r="T1793" s="37"/>
      <c r="U1793" s="37"/>
      <c r="V1793" s="37"/>
      <c r="W1793" s="37"/>
      <c r="X1793" s="37"/>
      <c r="Y1793" s="37"/>
      <c r="Z1793" s="37"/>
      <c r="AA1793" s="37"/>
      <c r="AB1793" s="37"/>
      <c r="AC1793" s="37"/>
      <c r="AD1793" s="37"/>
      <c r="AE1793" s="37"/>
      <c r="AF1793" s="9"/>
      <c r="AG1793" s="9"/>
      <c r="AH1793" s="9"/>
      <c r="AI1793" s="9"/>
      <c r="AJ1793" s="9"/>
      <c r="AK1793" s="9"/>
      <c r="AL1793" s="9"/>
      <c r="AM1793" s="9"/>
      <c r="AN1793" s="9"/>
      <c r="AO1793" s="9"/>
      <c r="AP1793" s="9"/>
      <c r="AQ1793" s="9"/>
      <c r="AR1793" s="9"/>
      <c r="AS1793" s="9"/>
      <c r="AT1793" s="9"/>
      <c r="AU1793" s="9"/>
      <c r="AV1793" s="9"/>
      <c r="AW1793" s="9"/>
      <c r="AX1793" s="9"/>
      <c r="AY1793" s="9"/>
      <c r="AZ1793" s="9"/>
      <c r="BA1793" s="9"/>
      <c r="BB1793" s="9"/>
      <c r="BC1793" s="9"/>
      <c r="BD1793" s="14"/>
      <c r="BE1793" s="14"/>
      <c r="BF1793" s="14"/>
      <c r="BG1793" s="14"/>
      <c r="BH1793" s="14"/>
      <c r="BI1793" s="14"/>
    </row>
    <row r="1794" spans="1:68" s="12" customFormat="1" x14ac:dyDescent="0.25">
      <c r="A1794" s="6" t="s">
        <v>68</v>
      </c>
      <c r="B1794" s="4">
        <f>SUM(B1791:B1793)</f>
        <v>10</v>
      </c>
      <c r="C1794" s="4">
        <f>SUM(C1791:C1793)</f>
        <v>8</v>
      </c>
      <c r="D1794" s="4">
        <f>SUM(D1791:D1793)</f>
        <v>6</v>
      </c>
      <c r="E1794" s="4">
        <f>SUM(E1791:E1793)</f>
        <v>1</v>
      </c>
      <c r="F1794" s="4">
        <f>SUM(F1791:F1793)</f>
        <v>1</v>
      </c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  <c r="AJ1794" s="4"/>
      <c r="AK1794" s="4"/>
      <c r="AL1794" s="4"/>
      <c r="AM1794" s="4"/>
      <c r="AN1794" s="4"/>
      <c r="AO1794" s="4"/>
      <c r="AP1794" s="4"/>
      <c r="AQ1794" s="4"/>
      <c r="AR1794" s="40"/>
      <c r="AS1794" s="40"/>
      <c r="AT1794" s="40"/>
      <c r="AU1794" s="40"/>
      <c r="AV1794" s="40"/>
      <c r="AW1794" s="40"/>
      <c r="AX1794" s="40"/>
      <c r="AY1794" s="40"/>
      <c r="AZ1794" s="40"/>
      <c r="BA1794" s="40"/>
      <c r="BB1794" s="40"/>
      <c r="BC1794" s="40"/>
      <c r="BD1794" s="71"/>
      <c r="BE1794" s="71"/>
      <c r="BF1794" s="71"/>
      <c r="BG1794" s="71"/>
      <c r="BH1794" s="71"/>
      <c r="BI1794" s="71"/>
    </row>
    <row r="1795" spans="1:68" s="13" customFormat="1" x14ac:dyDescent="0.25">
      <c r="A1795" s="8" t="s">
        <v>316</v>
      </c>
      <c r="B1795" s="9"/>
      <c r="C1795" s="9"/>
      <c r="D1795" s="9"/>
      <c r="E1795" s="9"/>
      <c r="F1795" s="10"/>
      <c r="G1795" s="10"/>
      <c r="H1795" s="37"/>
      <c r="I1795" s="37"/>
      <c r="J1795" s="37"/>
      <c r="K1795" s="37"/>
      <c r="L1795" s="37"/>
      <c r="M1795" s="37"/>
      <c r="N1795" s="37"/>
      <c r="O1795" s="37"/>
      <c r="P1795" s="37"/>
      <c r="Q1795" s="37"/>
      <c r="R1795" s="37"/>
      <c r="S1795" s="37"/>
      <c r="T1795" s="37"/>
      <c r="U1795" s="37"/>
      <c r="V1795" s="37"/>
      <c r="W1795" s="37"/>
      <c r="X1795" s="37"/>
      <c r="Y1795" s="37"/>
      <c r="Z1795" s="37"/>
      <c r="AA1795" s="37"/>
      <c r="AB1795" s="37"/>
      <c r="AC1795" s="37"/>
      <c r="AD1795" s="37"/>
      <c r="AE1795" s="37"/>
      <c r="AF1795" s="9"/>
      <c r="AG1795" s="9"/>
      <c r="AH1795" s="9"/>
      <c r="AI1795" s="9"/>
      <c r="AJ1795" s="9"/>
      <c r="AK1795" s="9"/>
      <c r="AL1795" s="9"/>
      <c r="AM1795" s="9"/>
      <c r="AN1795" s="9"/>
      <c r="AO1795" s="9"/>
      <c r="AP1795" s="9"/>
      <c r="AQ1795" s="9"/>
      <c r="AR1795" s="9"/>
      <c r="AS1795" s="9"/>
      <c r="AT1795" s="9"/>
      <c r="AU1795" s="9"/>
      <c r="AV1795" s="9"/>
      <c r="AW1795" s="9"/>
      <c r="AX1795" s="9"/>
      <c r="AY1795" s="9"/>
      <c r="AZ1795" s="9"/>
      <c r="BA1795" s="9"/>
      <c r="BB1795" s="9"/>
      <c r="BC1795" s="9"/>
      <c r="BD1795" s="14"/>
      <c r="BE1795" s="14"/>
      <c r="BF1795" s="14"/>
      <c r="BG1795" s="14"/>
      <c r="BH1795" s="14"/>
      <c r="BI1795" s="14"/>
    </row>
    <row r="1796" spans="1:68" s="26" customFormat="1" x14ac:dyDescent="0.25">
      <c r="A1796" s="1" t="s">
        <v>67</v>
      </c>
      <c r="B1796" s="9">
        <v>2</v>
      </c>
      <c r="C1796" s="9"/>
      <c r="D1796" s="9"/>
      <c r="E1796" s="9"/>
      <c r="F1796" s="10"/>
      <c r="G1796" s="10"/>
      <c r="H1796" s="37"/>
      <c r="I1796" s="37"/>
      <c r="J1796" s="37"/>
      <c r="K1796" s="37"/>
      <c r="L1796" s="37"/>
      <c r="M1796" s="37"/>
      <c r="N1796" s="37"/>
      <c r="O1796" s="37"/>
      <c r="P1796" s="37"/>
      <c r="Q1796" s="37"/>
      <c r="R1796" s="37"/>
      <c r="S1796" s="37"/>
      <c r="T1796" s="37"/>
      <c r="U1796" s="37"/>
      <c r="V1796" s="37"/>
      <c r="W1796" s="37"/>
      <c r="X1796" s="37"/>
      <c r="Y1796" s="37"/>
      <c r="Z1796" s="37"/>
      <c r="AA1796" s="37"/>
      <c r="AB1796" s="37"/>
      <c r="AC1796" s="37"/>
      <c r="AD1796" s="37"/>
      <c r="AE1796" s="37"/>
      <c r="AF1796" s="9"/>
      <c r="AG1796" s="9"/>
      <c r="AH1796" s="9"/>
      <c r="AI1796" s="9"/>
      <c r="AJ1796" s="9"/>
      <c r="AK1796" s="9"/>
      <c r="AL1796" s="9"/>
      <c r="AM1796" s="9"/>
      <c r="AN1796" s="9"/>
      <c r="AO1796" s="9"/>
      <c r="AP1796" s="9"/>
      <c r="AQ1796" s="9"/>
      <c r="AR1796" s="9"/>
      <c r="AS1796" s="9"/>
      <c r="AT1796" s="9"/>
      <c r="AU1796" s="9"/>
      <c r="AV1796" s="9"/>
      <c r="AW1796" s="9"/>
      <c r="AX1796" s="9"/>
      <c r="AY1796" s="9"/>
      <c r="AZ1796" s="9"/>
      <c r="BA1796" s="9"/>
      <c r="BB1796" s="9"/>
      <c r="BC1796" s="9"/>
      <c r="BD1796" s="10"/>
      <c r="BE1796" s="10"/>
      <c r="BF1796" s="10"/>
    </row>
    <row r="1797" spans="1:68" s="19" customFormat="1" x14ac:dyDescent="0.25">
      <c r="A1797" s="1" t="s">
        <v>64</v>
      </c>
      <c r="B1797" s="26"/>
      <c r="C1797" s="26"/>
      <c r="D1797" s="26"/>
      <c r="E1797" s="26"/>
      <c r="F1797" s="26"/>
      <c r="G1797" s="26"/>
      <c r="H1797" s="10"/>
      <c r="I1797" s="10"/>
      <c r="J1797" s="10"/>
      <c r="K1797" s="10"/>
      <c r="L1797" s="10"/>
      <c r="M1797" s="10"/>
      <c r="N1797" s="26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  <c r="Z1797" s="10"/>
      <c r="AA1797" s="10"/>
      <c r="AB1797" s="10"/>
      <c r="AC1797" s="10"/>
      <c r="AD1797" s="10"/>
      <c r="AE1797" s="10"/>
      <c r="AF1797" s="10"/>
      <c r="AG1797" s="10"/>
      <c r="AH1797" s="10"/>
      <c r="AI1797" s="10"/>
      <c r="AJ1797" s="10"/>
      <c r="AK1797" s="10"/>
      <c r="AL1797" s="10"/>
      <c r="AM1797" s="10"/>
      <c r="AN1797" s="10"/>
      <c r="AO1797" s="10"/>
      <c r="AP1797" s="10"/>
      <c r="AQ1797" s="10"/>
      <c r="AR1797" s="10"/>
      <c r="AS1797" s="10"/>
      <c r="AT1797" s="10"/>
      <c r="AU1797" s="10"/>
      <c r="AV1797" s="10"/>
      <c r="AW1797" s="10"/>
      <c r="AX1797" s="10"/>
      <c r="AY1797" s="10"/>
      <c r="AZ1797" s="10"/>
      <c r="BA1797" s="10"/>
      <c r="BB1797" s="10"/>
      <c r="BC1797" s="10"/>
      <c r="BD1797" s="18"/>
      <c r="BE1797" s="18"/>
      <c r="BF1797" s="18"/>
      <c r="BG1797" s="18"/>
      <c r="BH1797" s="18"/>
      <c r="BI1797" s="18"/>
      <c r="BJ1797" s="18"/>
      <c r="BK1797" s="18"/>
      <c r="BL1797" s="18"/>
      <c r="BM1797" s="18"/>
      <c r="BN1797" s="18"/>
    </row>
    <row r="1798" spans="1:68" s="19" customFormat="1" x14ac:dyDescent="0.25">
      <c r="A1798" s="1" t="s">
        <v>60</v>
      </c>
      <c r="B1798" s="26"/>
      <c r="C1798" s="26"/>
      <c r="D1798" s="26"/>
      <c r="E1798" s="26"/>
      <c r="F1798" s="26"/>
      <c r="G1798" s="26"/>
      <c r="H1798" s="10"/>
      <c r="I1798" s="10"/>
      <c r="J1798" s="10"/>
      <c r="K1798" s="10"/>
      <c r="L1798" s="10"/>
      <c r="M1798" s="10"/>
      <c r="N1798" s="26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  <c r="Z1798" s="10"/>
      <c r="AA1798" s="10"/>
      <c r="AB1798" s="10"/>
      <c r="AC1798" s="10"/>
      <c r="AD1798" s="10"/>
      <c r="AE1798" s="10"/>
      <c r="AF1798" s="10"/>
      <c r="AG1798" s="10"/>
      <c r="AH1798" s="10"/>
      <c r="AI1798" s="10"/>
      <c r="AJ1798" s="10"/>
      <c r="AK1798" s="10"/>
      <c r="AL1798" s="10"/>
      <c r="AM1798" s="10"/>
      <c r="AN1798" s="10"/>
      <c r="AO1798" s="10"/>
      <c r="AP1798" s="10"/>
      <c r="AQ1798" s="10"/>
      <c r="AR1798" s="10"/>
      <c r="AS1798" s="10"/>
      <c r="AT1798" s="10"/>
      <c r="AU1798" s="10"/>
      <c r="AV1798" s="10"/>
      <c r="AW1798" s="10"/>
      <c r="AX1798" s="10"/>
      <c r="AY1798" s="10"/>
      <c r="AZ1798" s="10"/>
      <c r="BA1798" s="10"/>
      <c r="BB1798" s="10"/>
      <c r="BC1798" s="10"/>
      <c r="BD1798" s="18"/>
      <c r="BE1798" s="18"/>
      <c r="BF1798" s="18"/>
      <c r="BG1798" s="18"/>
      <c r="BH1798" s="18"/>
      <c r="BI1798" s="18"/>
      <c r="BJ1798" s="18"/>
      <c r="BK1798" s="18"/>
      <c r="BL1798" s="18"/>
      <c r="BM1798" s="18"/>
      <c r="BN1798" s="18"/>
    </row>
    <row r="1799" spans="1:68" s="29" customFormat="1" x14ac:dyDescent="0.25">
      <c r="A1799" s="6" t="s">
        <v>68</v>
      </c>
      <c r="B1799" s="4">
        <f>SUM(B1796:B1798)</f>
        <v>2</v>
      </c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  <c r="AJ1799" s="4"/>
      <c r="AK1799" s="4"/>
      <c r="AL1799" s="4"/>
      <c r="AM1799" s="4"/>
      <c r="AN1799" s="4"/>
      <c r="AO1799" s="4"/>
      <c r="AP1799" s="4"/>
      <c r="AQ1799" s="4"/>
      <c r="AR1799" s="40"/>
      <c r="AS1799" s="40"/>
      <c r="AT1799" s="40"/>
      <c r="AU1799" s="40"/>
      <c r="AV1799" s="40"/>
      <c r="AW1799" s="40"/>
      <c r="AX1799" s="40"/>
      <c r="AY1799" s="40"/>
      <c r="AZ1799" s="40"/>
      <c r="BA1799" s="40"/>
      <c r="BB1799" s="40"/>
      <c r="BC1799" s="40"/>
      <c r="BD1799" s="68"/>
      <c r="BE1799" s="68"/>
      <c r="BF1799" s="68"/>
    </row>
    <row r="1800" spans="1:68" x14ac:dyDescent="0.25">
      <c r="A1800" s="30" t="s">
        <v>435</v>
      </c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P1800" s="1"/>
      <c r="S1800" s="1"/>
      <c r="W1800" s="1"/>
      <c r="AF1800" s="3"/>
      <c r="AG1800" s="3"/>
      <c r="AH1800" s="3"/>
      <c r="AI1800" s="3"/>
      <c r="AJ1800" s="3"/>
      <c r="AK1800" s="3"/>
      <c r="AL1800" s="3"/>
      <c r="AM1800" s="3"/>
      <c r="BC1800" s="3"/>
      <c r="BD1800" s="3"/>
      <c r="BE1800" s="3"/>
      <c r="BF1800" s="3"/>
    </row>
    <row r="1801" spans="1:68" x14ac:dyDescent="0.25">
      <c r="A1801" s="24" t="s">
        <v>67</v>
      </c>
      <c r="B1801" s="4">
        <f>+B1806+B1811+B1816+B1821+B1826+B1831+B1836+B1841+B1846+B1851+B1856+B1861+B1866+B1871+B1876</f>
        <v>161</v>
      </c>
      <c r="C1801" s="4">
        <f t="shared" ref="C1801:N1801" si="285">+C1806+C1811+C1816+C1821+C1826+C1831+C1836+C1841+C1846+C1851+C1856+C1861+C1866+C1871+C1876</f>
        <v>208</v>
      </c>
      <c r="D1801" s="4">
        <f t="shared" si="285"/>
        <v>615</v>
      </c>
      <c r="E1801" s="4">
        <f t="shared" si="285"/>
        <v>515</v>
      </c>
      <c r="F1801" s="4">
        <f t="shared" si="285"/>
        <v>401</v>
      </c>
      <c r="G1801" s="4">
        <f t="shared" si="285"/>
        <v>381</v>
      </c>
      <c r="H1801" s="4">
        <f t="shared" si="285"/>
        <v>483</v>
      </c>
      <c r="I1801" s="4">
        <f t="shared" si="285"/>
        <v>272</v>
      </c>
      <c r="J1801" s="4">
        <f t="shared" si="285"/>
        <v>311</v>
      </c>
      <c r="K1801" s="4">
        <f t="shared" si="285"/>
        <v>197</v>
      </c>
      <c r="L1801" s="4">
        <f t="shared" si="285"/>
        <v>146</v>
      </c>
      <c r="M1801" s="4">
        <f t="shared" si="285"/>
        <v>100</v>
      </c>
      <c r="N1801" s="4">
        <f t="shared" si="285"/>
        <v>116</v>
      </c>
      <c r="O1801" s="1">
        <v>0</v>
      </c>
      <c r="P1801" s="1">
        <v>0</v>
      </c>
      <c r="Q1801" s="1">
        <v>0</v>
      </c>
      <c r="R1801" s="1">
        <v>0</v>
      </c>
      <c r="S1801" s="1">
        <v>0</v>
      </c>
      <c r="T1801" s="1">
        <v>0</v>
      </c>
      <c r="U1801" s="1">
        <v>0</v>
      </c>
      <c r="V1801" s="1">
        <v>0</v>
      </c>
      <c r="W1801" s="1">
        <v>0</v>
      </c>
      <c r="X1801" s="1">
        <v>0</v>
      </c>
      <c r="Y1801" s="1">
        <v>0</v>
      </c>
      <c r="Z1801" s="1">
        <v>0</v>
      </c>
      <c r="AA1801" s="1">
        <v>0</v>
      </c>
      <c r="AB1801" s="1">
        <v>0</v>
      </c>
      <c r="AC1801" s="1">
        <v>0</v>
      </c>
      <c r="AD1801" s="1">
        <v>0</v>
      </c>
      <c r="AE1801" s="1">
        <v>0</v>
      </c>
      <c r="AF1801" s="1">
        <v>0</v>
      </c>
      <c r="AG1801" s="1">
        <v>0</v>
      </c>
      <c r="AH1801" s="1">
        <v>0</v>
      </c>
      <c r="AI1801" s="1">
        <v>0</v>
      </c>
      <c r="AJ1801" s="1">
        <v>0</v>
      </c>
      <c r="AK1801" s="1">
        <v>0</v>
      </c>
      <c r="AL1801" s="1">
        <v>0</v>
      </c>
      <c r="AM1801" s="1">
        <v>0</v>
      </c>
      <c r="AN1801" s="1">
        <v>0</v>
      </c>
      <c r="AO1801" s="1">
        <v>0</v>
      </c>
      <c r="AP1801" s="1">
        <v>0</v>
      </c>
      <c r="AQ1801" s="1">
        <v>0</v>
      </c>
      <c r="AR1801" s="1">
        <v>0</v>
      </c>
      <c r="AS1801" s="1">
        <v>0</v>
      </c>
      <c r="AT1801" s="1">
        <v>0</v>
      </c>
      <c r="AU1801" s="1">
        <v>0</v>
      </c>
      <c r="AV1801" s="1">
        <v>0</v>
      </c>
      <c r="AW1801" s="1">
        <v>0</v>
      </c>
      <c r="AX1801" s="1">
        <v>0</v>
      </c>
      <c r="AY1801" s="1">
        <v>0</v>
      </c>
      <c r="AZ1801" s="1">
        <v>0</v>
      </c>
      <c r="BA1801" s="1">
        <v>0</v>
      </c>
      <c r="BB1801" s="1">
        <v>0</v>
      </c>
      <c r="BC1801" s="1">
        <v>0</v>
      </c>
      <c r="BD1801" s="1">
        <v>0</v>
      </c>
      <c r="BE1801" s="1">
        <v>0</v>
      </c>
      <c r="BF1801" s="1">
        <v>0</v>
      </c>
      <c r="BG1801" s="1">
        <v>0</v>
      </c>
      <c r="BH1801" s="1">
        <v>0</v>
      </c>
      <c r="BI1801" s="1">
        <v>0</v>
      </c>
      <c r="BJ1801" s="1">
        <v>0</v>
      </c>
      <c r="BK1801" s="1">
        <v>0</v>
      </c>
      <c r="BL1801" s="1">
        <v>0</v>
      </c>
      <c r="BM1801" s="1">
        <v>0</v>
      </c>
      <c r="BN1801" s="1">
        <v>0</v>
      </c>
      <c r="BO1801" s="1">
        <v>0</v>
      </c>
      <c r="BP1801" s="1"/>
    </row>
    <row r="1802" spans="1:68" x14ac:dyDescent="0.25">
      <c r="A1802" s="24" t="s">
        <v>64</v>
      </c>
      <c r="B1802" s="1">
        <v>0</v>
      </c>
      <c r="C1802" s="1">
        <v>0</v>
      </c>
      <c r="D1802" s="1">
        <v>0</v>
      </c>
      <c r="E1802" s="1">
        <v>0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0</v>
      </c>
      <c r="L1802" s="1">
        <v>0</v>
      </c>
      <c r="M1802" s="1">
        <v>0</v>
      </c>
      <c r="N1802" s="1">
        <v>0</v>
      </c>
      <c r="O1802" s="1">
        <v>0</v>
      </c>
      <c r="P1802" s="1">
        <v>0</v>
      </c>
      <c r="Q1802" s="1">
        <v>0</v>
      </c>
      <c r="R1802" s="1">
        <v>0</v>
      </c>
      <c r="S1802" s="1">
        <v>0</v>
      </c>
      <c r="T1802" s="1">
        <v>0</v>
      </c>
      <c r="U1802" s="1">
        <v>0</v>
      </c>
      <c r="V1802" s="1">
        <v>0</v>
      </c>
      <c r="W1802" s="1">
        <v>0</v>
      </c>
      <c r="X1802" s="1">
        <v>0</v>
      </c>
      <c r="Y1802" s="1">
        <v>0</v>
      </c>
      <c r="Z1802" s="1">
        <v>0</v>
      </c>
      <c r="AA1802" s="1">
        <v>0</v>
      </c>
      <c r="AB1802" s="1">
        <v>0</v>
      </c>
      <c r="AC1802" s="1">
        <v>0</v>
      </c>
      <c r="AD1802" s="1">
        <v>0</v>
      </c>
      <c r="AE1802" s="1">
        <v>0</v>
      </c>
      <c r="AF1802" s="1">
        <v>0</v>
      </c>
      <c r="AG1802" s="1">
        <v>0</v>
      </c>
      <c r="AH1802" s="1">
        <v>0</v>
      </c>
      <c r="AI1802" s="1">
        <v>0</v>
      </c>
      <c r="AJ1802" s="1">
        <v>0</v>
      </c>
      <c r="AK1802" s="1">
        <v>0</v>
      </c>
      <c r="AL1802" s="1">
        <v>0</v>
      </c>
      <c r="AM1802" s="1">
        <v>0</v>
      </c>
      <c r="AN1802" s="1">
        <v>0</v>
      </c>
      <c r="AO1802" s="1">
        <v>0</v>
      </c>
      <c r="AP1802" s="1">
        <v>0</v>
      </c>
      <c r="AQ1802" s="1">
        <v>0</v>
      </c>
      <c r="AR1802" s="1">
        <v>0</v>
      </c>
      <c r="AS1802" s="1">
        <v>0</v>
      </c>
      <c r="AT1802" s="1">
        <v>0</v>
      </c>
      <c r="AU1802" s="1">
        <v>0</v>
      </c>
      <c r="AV1802" s="1">
        <v>0</v>
      </c>
      <c r="AW1802" s="1">
        <v>0</v>
      </c>
      <c r="AX1802" s="1">
        <v>0</v>
      </c>
      <c r="AY1802" s="1">
        <v>0</v>
      </c>
      <c r="AZ1802" s="1">
        <v>0</v>
      </c>
      <c r="BA1802" s="1">
        <v>0</v>
      </c>
      <c r="BB1802" s="1">
        <v>0</v>
      </c>
      <c r="BC1802" s="1">
        <v>0</v>
      </c>
      <c r="BD1802" s="1">
        <v>0</v>
      </c>
      <c r="BE1802" s="1">
        <v>0</v>
      </c>
      <c r="BF1802" s="1">
        <v>0</v>
      </c>
      <c r="BG1802" s="1">
        <v>0</v>
      </c>
      <c r="BH1802" s="1">
        <v>0</v>
      </c>
      <c r="BI1802" s="1">
        <v>0</v>
      </c>
      <c r="BJ1802" s="1">
        <v>0</v>
      </c>
      <c r="BK1802" s="1">
        <v>0</v>
      </c>
      <c r="BL1802" s="1">
        <v>0</v>
      </c>
      <c r="BM1802" s="1">
        <v>0</v>
      </c>
      <c r="BN1802" s="1">
        <v>0</v>
      </c>
      <c r="BO1802" s="1">
        <v>0</v>
      </c>
      <c r="BP1802" s="1"/>
    </row>
    <row r="1803" spans="1:68" x14ac:dyDescent="0.25">
      <c r="A1803" s="24" t="s">
        <v>60</v>
      </c>
      <c r="B1803" s="1">
        <v>0</v>
      </c>
      <c r="C1803" s="1">
        <v>0</v>
      </c>
      <c r="D1803" s="1">
        <v>0</v>
      </c>
      <c r="E1803" s="1">
        <v>0</v>
      </c>
      <c r="F1803" s="1">
        <v>0</v>
      </c>
      <c r="G1803" s="1">
        <v>0</v>
      </c>
      <c r="H1803" s="1">
        <v>0</v>
      </c>
      <c r="I1803" s="1">
        <v>0</v>
      </c>
      <c r="J1803" s="1">
        <v>0</v>
      </c>
      <c r="K1803" s="1">
        <v>0</v>
      </c>
      <c r="L1803" s="1">
        <v>0</v>
      </c>
      <c r="M1803" s="1">
        <v>0</v>
      </c>
      <c r="N1803" s="1">
        <v>0</v>
      </c>
      <c r="O1803" s="1">
        <v>0</v>
      </c>
      <c r="P1803" s="1">
        <v>0</v>
      </c>
      <c r="Q1803" s="1">
        <v>0</v>
      </c>
      <c r="R1803" s="1">
        <v>0</v>
      </c>
      <c r="S1803" s="1">
        <v>0</v>
      </c>
      <c r="T1803" s="1">
        <v>0</v>
      </c>
      <c r="U1803" s="1">
        <v>0</v>
      </c>
      <c r="V1803" s="1">
        <v>0</v>
      </c>
      <c r="W1803" s="1">
        <v>0</v>
      </c>
      <c r="X1803" s="1">
        <v>0</v>
      </c>
      <c r="Y1803" s="1">
        <v>0</v>
      </c>
      <c r="Z1803" s="1">
        <v>0</v>
      </c>
      <c r="AA1803" s="1">
        <v>0</v>
      </c>
      <c r="AB1803" s="1">
        <v>0</v>
      </c>
      <c r="AC1803" s="1">
        <v>0</v>
      </c>
      <c r="AD1803" s="1">
        <v>0</v>
      </c>
      <c r="AE1803" s="1">
        <v>0</v>
      </c>
      <c r="AF1803" s="1">
        <v>0</v>
      </c>
      <c r="AG1803" s="1">
        <v>0</v>
      </c>
      <c r="AH1803" s="1">
        <v>0</v>
      </c>
      <c r="AI1803" s="1">
        <v>0</v>
      </c>
      <c r="AJ1803" s="1">
        <v>0</v>
      </c>
      <c r="AK1803" s="1">
        <v>0</v>
      </c>
      <c r="AL1803" s="1">
        <v>0</v>
      </c>
      <c r="AM1803" s="1">
        <v>0</v>
      </c>
      <c r="AN1803" s="1">
        <v>0</v>
      </c>
      <c r="AO1803" s="1">
        <v>0</v>
      </c>
      <c r="AP1803" s="1">
        <v>0</v>
      </c>
      <c r="AQ1803" s="1">
        <v>0</v>
      </c>
      <c r="AR1803" s="1">
        <v>0</v>
      </c>
      <c r="AS1803" s="1">
        <v>0</v>
      </c>
      <c r="AT1803" s="1">
        <v>0</v>
      </c>
      <c r="AU1803" s="1">
        <v>0</v>
      </c>
      <c r="AV1803" s="1">
        <v>0</v>
      </c>
      <c r="AW1803" s="1">
        <v>0</v>
      </c>
      <c r="AX1803" s="1">
        <v>0</v>
      </c>
      <c r="AY1803" s="1">
        <v>0</v>
      </c>
      <c r="AZ1803" s="1">
        <v>0</v>
      </c>
      <c r="BA1803" s="1">
        <v>0</v>
      </c>
      <c r="BB1803" s="1">
        <v>0</v>
      </c>
      <c r="BC1803" s="1">
        <v>0</v>
      </c>
      <c r="BD1803" s="1">
        <v>0</v>
      </c>
      <c r="BE1803" s="1">
        <v>0</v>
      </c>
      <c r="BF1803" s="1">
        <v>0</v>
      </c>
      <c r="BG1803" s="1">
        <v>0</v>
      </c>
      <c r="BH1803" s="1">
        <v>0</v>
      </c>
      <c r="BI1803" s="1">
        <v>0</v>
      </c>
      <c r="BJ1803" s="1">
        <v>0</v>
      </c>
      <c r="BK1803" s="1">
        <v>0</v>
      </c>
      <c r="BL1803" s="1">
        <v>0</v>
      </c>
      <c r="BM1803" s="1">
        <v>0</v>
      </c>
      <c r="BN1803" s="1">
        <v>0</v>
      </c>
      <c r="BO1803" s="1">
        <v>0</v>
      </c>
      <c r="BP1803" s="1"/>
    </row>
    <row r="1804" spans="1:68" x14ac:dyDescent="0.25">
      <c r="A1804" s="25" t="s">
        <v>68</v>
      </c>
      <c r="B1804" s="1">
        <f>SUM(B1801:B1803)</f>
        <v>161</v>
      </c>
      <c r="C1804" s="1">
        <f t="shared" ref="C1804:O1804" si="286">SUM(C1801:C1803)</f>
        <v>208</v>
      </c>
      <c r="D1804" s="1">
        <f t="shared" si="286"/>
        <v>615</v>
      </c>
      <c r="E1804" s="1">
        <f t="shared" si="286"/>
        <v>515</v>
      </c>
      <c r="F1804" s="1">
        <f t="shared" si="286"/>
        <v>401</v>
      </c>
      <c r="G1804" s="1">
        <f t="shared" si="286"/>
        <v>381</v>
      </c>
      <c r="H1804" s="1">
        <f t="shared" si="286"/>
        <v>483</v>
      </c>
      <c r="I1804" s="1">
        <f t="shared" si="286"/>
        <v>272</v>
      </c>
      <c r="J1804" s="1">
        <f t="shared" si="286"/>
        <v>311</v>
      </c>
      <c r="K1804" s="1">
        <f t="shared" si="286"/>
        <v>197</v>
      </c>
      <c r="L1804" s="1">
        <f t="shared" si="286"/>
        <v>146</v>
      </c>
      <c r="M1804" s="1">
        <f t="shared" si="286"/>
        <v>100</v>
      </c>
      <c r="N1804" s="1">
        <f t="shared" si="286"/>
        <v>116</v>
      </c>
      <c r="O1804" s="1">
        <f t="shared" si="286"/>
        <v>0</v>
      </c>
      <c r="P1804" s="1">
        <f t="shared" ref="P1804:BI1804" si="287">SUM(P1801:P1803)</f>
        <v>0</v>
      </c>
      <c r="Q1804" s="1">
        <f t="shared" si="287"/>
        <v>0</v>
      </c>
      <c r="R1804" s="1">
        <f t="shared" si="287"/>
        <v>0</v>
      </c>
      <c r="S1804" s="1">
        <f t="shared" si="287"/>
        <v>0</v>
      </c>
      <c r="T1804" s="1">
        <f t="shared" si="287"/>
        <v>0</v>
      </c>
      <c r="U1804" s="1">
        <f t="shared" si="287"/>
        <v>0</v>
      </c>
      <c r="V1804" s="1">
        <f t="shared" si="287"/>
        <v>0</v>
      </c>
      <c r="W1804" s="1">
        <f t="shared" si="287"/>
        <v>0</v>
      </c>
      <c r="X1804" s="1">
        <f t="shared" si="287"/>
        <v>0</v>
      </c>
      <c r="Y1804" s="1">
        <f t="shared" si="287"/>
        <v>0</v>
      </c>
      <c r="Z1804" s="1">
        <f t="shared" si="287"/>
        <v>0</v>
      </c>
      <c r="AA1804" s="1">
        <f t="shared" si="287"/>
        <v>0</v>
      </c>
      <c r="AB1804" s="1">
        <f t="shared" si="287"/>
        <v>0</v>
      </c>
      <c r="AC1804" s="1">
        <f t="shared" si="287"/>
        <v>0</v>
      </c>
      <c r="AD1804" s="1">
        <f t="shared" si="287"/>
        <v>0</v>
      </c>
      <c r="AE1804" s="1">
        <f t="shared" si="287"/>
        <v>0</v>
      </c>
      <c r="AF1804" s="1">
        <f t="shared" si="287"/>
        <v>0</v>
      </c>
      <c r="AG1804" s="1">
        <f t="shared" si="287"/>
        <v>0</v>
      </c>
      <c r="AH1804" s="1">
        <f t="shared" si="287"/>
        <v>0</v>
      </c>
      <c r="AI1804" s="1">
        <f t="shared" si="287"/>
        <v>0</v>
      </c>
      <c r="AJ1804" s="1">
        <f t="shared" si="287"/>
        <v>0</v>
      </c>
      <c r="AK1804" s="1">
        <f t="shared" si="287"/>
        <v>0</v>
      </c>
      <c r="AL1804" s="1">
        <f t="shared" si="287"/>
        <v>0</v>
      </c>
      <c r="AM1804" s="1">
        <f t="shared" si="287"/>
        <v>0</v>
      </c>
      <c r="AN1804" s="1">
        <f t="shared" si="287"/>
        <v>0</v>
      </c>
      <c r="AO1804" s="1">
        <f t="shared" si="287"/>
        <v>0</v>
      </c>
      <c r="AP1804" s="1">
        <f t="shared" si="287"/>
        <v>0</v>
      </c>
      <c r="AQ1804" s="1">
        <f t="shared" si="287"/>
        <v>0</v>
      </c>
      <c r="AR1804" s="1">
        <f t="shared" si="287"/>
        <v>0</v>
      </c>
      <c r="AS1804" s="1">
        <f t="shared" si="287"/>
        <v>0</v>
      </c>
      <c r="AT1804" s="1">
        <f t="shared" si="287"/>
        <v>0</v>
      </c>
      <c r="AU1804" s="1">
        <f t="shared" si="287"/>
        <v>0</v>
      </c>
      <c r="AV1804" s="1">
        <f t="shared" si="287"/>
        <v>0</v>
      </c>
      <c r="AW1804" s="1">
        <f t="shared" si="287"/>
        <v>0</v>
      </c>
      <c r="AX1804" s="1">
        <f t="shared" si="287"/>
        <v>0</v>
      </c>
      <c r="AY1804" s="1">
        <f t="shared" si="287"/>
        <v>0</v>
      </c>
      <c r="AZ1804" s="1">
        <f t="shared" si="287"/>
        <v>0</v>
      </c>
      <c r="BA1804" s="1">
        <f t="shared" si="287"/>
        <v>0</v>
      </c>
      <c r="BB1804" s="1">
        <f t="shared" si="287"/>
        <v>0</v>
      </c>
      <c r="BC1804" s="1">
        <f t="shared" si="287"/>
        <v>0</v>
      </c>
      <c r="BD1804" s="1">
        <f t="shared" si="287"/>
        <v>0</v>
      </c>
      <c r="BE1804" s="1">
        <f t="shared" si="287"/>
        <v>0</v>
      </c>
      <c r="BF1804" s="1">
        <f t="shared" si="287"/>
        <v>0</v>
      </c>
      <c r="BG1804" s="1">
        <f t="shared" si="287"/>
        <v>0</v>
      </c>
      <c r="BH1804" s="1">
        <f t="shared" si="287"/>
        <v>0</v>
      </c>
      <c r="BI1804" s="1">
        <f t="shared" si="287"/>
        <v>0</v>
      </c>
      <c r="BJ1804" s="1">
        <v>0</v>
      </c>
      <c r="BK1804" s="1">
        <v>0</v>
      </c>
      <c r="BL1804" s="1">
        <v>0</v>
      </c>
      <c r="BM1804" s="1">
        <v>0</v>
      </c>
      <c r="BN1804" s="1">
        <v>0</v>
      </c>
      <c r="BO1804" s="1">
        <v>0</v>
      </c>
      <c r="BP1804" s="1"/>
    </row>
    <row r="1805" spans="1:68" x14ac:dyDescent="0.25">
      <c r="A1805" s="8" t="s">
        <v>369</v>
      </c>
      <c r="B1805" s="2"/>
      <c r="C1805" s="2"/>
      <c r="D1805" s="2"/>
      <c r="E1805" s="2"/>
      <c r="F1805" s="2"/>
      <c r="G1805" s="2"/>
      <c r="H1805" s="3"/>
      <c r="I1805" s="5"/>
      <c r="J1805" s="5"/>
      <c r="K1805" s="5"/>
      <c r="L1805" s="5"/>
      <c r="M1805" s="5"/>
      <c r="N1805" s="5"/>
      <c r="P1805" s="1"/>
      <c r="S1805" s="1"/>
      <c r="W1805" s="1"/>
      <c r="AF1805" s="3"/>
      <c r="AG1805" s="3"/>
      <c r="AH1805" s="3"/>
      <c r="AI1805" s="3"/>
      <c r="AJ1805" s="3"/>
      <c r="AK1805" s="3"/>
      <c r="AL1805" s="3"/>
      <c r="AM1805" s="3"/>
      <c r="BC1805" s="3"/>
      <c r="BD1805" s="3"/>
      <c r="BE1805" s="3"/>
      <c r="BF1805" s="3"/>
    </row>
    <row r="1806" spans="1:68" x14ac:dyDescent="0.25">
      <c r="A1806" s="1" t="s">
        <v>67</v>
      </c>
      <c r="B1806" s="9">
        <v>19</v>
      </c>
      <c r="C1806" s="9">
        <v>19</v>
      </c>
      <c r="D1806" s="9">
        <v>32</v>
      </c>
      <c r="E1806" s="9"/>
      <c r="F1806" s="10"/>
      <c r="G1806" s="10"/>
      <c r="J1806" s="1"/>
      <c r="P1806" s="1"/>
      <c r="S1806" s="1"/>
      <c r="W1806" s="1"/>
      <c r="AF1806" s="3"/>
      <c r="AG1806" s="3"/>
      <c r="AH1806" s="3"/>
      <c r="AI1806" s="3"/>
      <c r="AJ1806" s="3"/>
      <c r="AK1806" s="3"/>
      <c r="AL1806" s="3"/>
      <c r="AM1806" s="3"/>
      <c r="BC1806" s="3"/>
      <c r="BD1806" s="3"/>
      <c r="BE1806" s="3"/>
      <c r="BF1806" s="3"/>
    </row>
    <row r="1807" spans="1:68" x14ac:dyDescent="0.25">
      <c r="A1807" s="1" t="s">
        <v>64</v>
      </c>
      <c r="B1807" s="3"/>
      <c r="C1807" s="3"/>
      <c r="D1807" s="3"/>
      <c r="E1807" s="3"/>
      <c r="F1807" s="5"/>
      <c r="G1807" s="5"/>
      <c r="J1807" s="1"/>
      <c r="P1807" s="1"/>
      <c r="S1807" s="1"/>
      <c r="W1807" s="1"/>
      <c r="AF1807" s="3"/>
      <c r="AG1807" s="3"/>
      <c r="AH1807" s="3"/>
      <c r="AI1807" s="3"/>
      <c r="AJ1807" s="3"/>
      <c r="AK1807" s="3"/>
      <c r="AL1807" s="3"/>
      <c r="AM1807" s="3"/>
      <c r="BC1807" s="3"/>
      <c r="BD1807" s="3"/>
      <c r="BE1807" s="3"/>
      <c r="BF1807" s="3"/>
    </row>
    <row r="1808" spans="1:68" x14ac:dyDescent="0.25">
      <c r="A1808" s="1" t="s">
        <v>60</v>
      </c>
      <c r="B1808" s="3"/>
      <c r="C1808" s="3"/>
      <c r="D1808" s="3"/>
      <c r="E1808" s="3"/>
      <c r="F1808" s="5"/>
      <c r="G1808" s="5"/>
      <c r="J1808" s="1"/>
      <c r="P1808" s="1"/>
      <c r="S1808" s="1"/>
      <c r="W1808" s="1"/>
      <c r="AF1808" s="3"/>
      <c r="AG1808" s="3"/>
      <c r="AH1808" s="3"/>
      <c r="AI1808" s="3"/>
      <c r="AJ1808" s="3"/>
      <c r="AK1808" s="3"/>
      <c r="AL1808" s="3"/>
      <c r="AM1808" s="3"/>
      <c r="BC1808" s="3"/>
      <c r="BD1808" s="3"/>
      <c r="BE1808" s="3"/>
      <c r="BF1808" s="3"/>
    </row>
    <row r="1809" spans="1:58" s="1" customFormat="1" x14ac:dyDescent="0.25">
      <c r="A1809" s="6" t="s">
        <v>68</v>
      </c>
      <c r="B1809" s="1">
        <f>SUM(B1806:B1808)</f>
        <v>19</v>
      </c>
      <c r="C1809" s="1">
        <f>SUM(C1806:C1808)</f>
        <v>19</v>
      </c>
      <c r="D1809" s="1">
        <f>SUM(D1806:D1808)</f>
        <v>32</v>
      </c>
      <c r="AF1809" s="4"/>
      <c r="AG1809" s="4"/>
      <c r="AH1809" s="4"/>
      <c r="AI1809" s="4"/>
      <c r="AJ1809" s="4"/>
      <c r="AK1809" s="4"/>
      <c r="AL1809" s="4"/>
      <c r="AM1809" s="4"/>
      <c r="AN1809" s="4"/>
      <c r="AO1809" s="4"/>
      <c r="AP1809" s="4"/>
      <c r="AQ1809" s="4"/>
      <c r="AR1809" s="4"/>
      <c r="AS1809" s="4"/>
      <c r="AT1809" s="4"/>
      <c r="AU1809" s="4"/>
      <c r="AV1809" s="4"/>
      <c r="AW1809" s="4"/>
      <c r="AX1809" s="4"/>
      <c r="AY1809" s="4"/>
      <c r="AZ1809" s="4"/>
      <c r="BA1809" s="4"/>
      <c r="BB1809" s="4"/>
      <c r="BC1809" s="4"/>
      <c r="BD1809" s="4"/>
      <c r="BE1809" s="4"/>
      <c r="BF1809" s="4"/>
    </row>
    <row r="1810" spans="1:58" x14ac:dyDescent="0.25">
      <c r="A1810" s="8" t="s">
        <v>368</v>
      </c>
      <c r="B1810" s="3"/>
      <c r="C1810" s="3"/>
      <c r="D1810" s="3"/>
      <c r="E1810" s="3"/>
      <c r="F1810" s="5"/>
      <c r="G1810" s="5"/>
      <c r="J1810" s="1"/>
      <c r="P1810" s="1"/>
      <c r="S1810" s="1"/>
      <c r="W1810" s="1"/>
      <c r="AF1810" s="3"/>
      <c r="AG1810" s="3"/>
      <c r="AH1810" s="3"/>
      <c r="AI1810" s="3"/>
      <c r="AJ1810" s="3"/>
      <c r="AK1810" s="3"/>
      <c r="AL1810" s="3"/>
      <c r="AM1810" s="3"/>
      <c r="BC1810" s="3"/>
      <c r="BD1810" s="3"/>
      <c r="BE1810" s="3"/>
      <c r="BF1810" s="3"/>
    </row>
    <row r="1811" spans="1:58" x14ac:dyDescent="0.25">
      <c r="A1811" s="1" t="s">
        <v>67</v>
      </c>
      <c r="B1811" s="9">
        <v>66</v>
      </c>
      <c r="C1811" s="9">
        <v>80</v>
      </c>
      <c r="D1811" s="9">
        <v>136</v>
      </c>
      <c r="E1811" s="9">
        <v>115</v>
      </c>
      <c r="F1811" s="10">
        <v>55</v>
      </c>
      <c r="G1811" s="10">
        <v>6</v>
      </c>
      <c r="H1811" s="9">
        <v>3</v>
      </c>
      <c r="I1811" s="10"/>
      <c r="J1811" s="10"/>
      <c r="K1811" s="10"/>
      <c r="L1811" s="10"/>
      <c r="M1811" s="10"/>
      <c r="N1811" s="10"/>
      <c r="P1811" s="1"/>
      <c r="S1811" s="1"/>
      <c r="W1811" s="1"/>
      <c r="AF1811" s="3"/>
      <c r="AG1811" s="3"/>
      <c r="AH1811" s="3"/>
      <c r="AI1811" s="3"/>
      <c r="AJ1811" s="3"/>
      <c r="AK1811" s="3"/>
      <c r="AL1811" s="3"/>
      <c r="AM1811" s="3"/>
      <c r="BC1811" s="3"/>
      <c r="BD1811" s="3"/>
      <c r="BE1811" s="3"/>
      <c r="BF1811" s="3"/>
    </row>
    <row r="1812" spans="1:58" x14ac:dyDescent="0.25">
      <c r="A1812" s="1" t="s">
        <v>64</v>
      </c>
      <c r="B1812" s="9"/>
      <c r="C1812" s="9"/>
      <c r="D1812" s="9"/>
      <c r="E1812" s="9"/>
      <c r="F1812" s="10"/>
      <c r="G1812" s="10"/>
      <c r="H1812" s="9"/>
      <c r="I1812" s="10"/>
      <c r="J1812" s="10"/>
      <c r="K1812" s="10"/>
      <c r="L1812" s="10"/>
      <c r="M1812" s="10"/>
      <c r="N1812" s="10"/>
      <c r="P1812" s="1"/>
      <c r="S1812" s="1"/>
      <c r="W1812" s="1"/>
      <c r="AF1812" s="3"/>
      <c r="AG1812" s="3"/>
      <c r="AH1812" s="3"/>
      <c r="AI1812" s="3"/>
      <c r="AJ1812" s="3"/>
      <c r="AK1812" s="3"/>
      <c r="AL1812" s="3"/>
      <c r="AM1812" s="3"/>
      <c r="BC1812" s="3"/>
      <c r="BD1812" s="3"/>
      <c r="BE1812" s="3"/>
      <c r="BF1812" s="3"/>
    </row>
    <row r="1813" spans="1:58" x14ac:dyDescent="0.25">
      <c r="A1813" s="1" t="s">
        <v>60</v>
      </c>
      <c r="B1813" s="9"/>
      <c r="C1813" s="9"/>
      <c r="D1813" s="9"/>
      <c r="E1813" s="9"/>
      <c r="F1813" s="10"/>
      <c r="G1813" s="10"/>
      <c r="H1813" s="9"/>
      <c r="I1813" s="10"/>
      <c r="J1813" s="10"/>
      <c r="K1813" s="10"/>
      <c r="L1813" s="10"/>
      <c r="M1813" s="10"/>
      <c r="N1813" s="10"/>
      <c r="P1813" s="1"/>
      <c r="S1813" s="1"/>
      <c r="W1813" s="1"/>
      <c r="AF1813" s="3"/>
      <c r="AG1813" s="3"/>
      <c r="AH1813" s="3"/>
      <c r="AI1813" s="3"/>
      <c r="AJ1813" s="3"/>
      <c r="AK1813" s="3"/>
      <c r="AL1813" s="3"/>
      <c r="AM1813" s="3"/>
      <c r="BC1813" s="3"/>
      <c r="BD1813" s="3"/>
      <c r="BE1813" s="3"/>
      <c r="BF1813" s="3"/>
    </row>
    <row r="1814" spans="1:58" s="1" customFormat="1" x14ac:dyDescent="0.25">
      <c r="A1814" s="6" t="s">
        <v>68</v>
      </c>
      <c r="B1814" s="1">
        <f t="shared" ref="B1814:H1814" si="288">SUM(B1811:B1813)</f>
        <v>66</v>
      </c>
      <c r="C1814" s="1">
        <f t="shared" si="288"/>
        <v>80</v>
      </c>
      <c r="D1814" s="1">
        <f t="shared" si="288"/>
        <v>136</v>
      </c>
      <c r="E1814" s="1">
        <f t="shared" si="288"/>
        <v>115</v>
      </c>
      <c r="F1814" s="1">
        <f t="shared" si="288"/>
        <v>55</v>
      </c>
      <c r="G1814" s="1">
        <f t="shared" si="288"/>
        <v>6</v>
      </c>
      <c r="H1814" s="1">
        <f t="shared" si="288"/>
        <v>3</v>
      </c>
      <c r="AF1814" s="4"/>
      <c r="AG1814" s="4"/>
      <c r="AH1814" s="4"/>
      <c r="AI1814" s="4"/>
      <c r="AJ1814" s="4"/>
      <c r="AK1814" s="4"/>
      <c r="AL1814" s="4"/>
      <c r="AM1814" s="4"/>
      <c r="AN1814" s="4"/>
      <c r="AO1814" s="4"/>
      <c r="AP1814" s="4"/>
      <c r="AQ1814" s="4"/>
      <c r="AR1814" s="4"/>
      <c r="AS1814" s="4"/>
      <c r="AT1814" s="4"/>
      <c r="AU1814" s="4"/>
      <c r="AV1814" s="4"/>
      <c r="AW1814" s="4"/>
      <c r="AX1814" s="4"/>
      <c r="AY1814" s="4"/>
      <c r="AZ1814" s="4"/>
      <c r="BA1814" s="4"/>
      <c r="BB1814" s="4"/>
      <c r="BC1814" s="4"/>
      <c r="BD1814" s="4"/>
      <c r="BE1814" s="4"/>
      <c r="BF1814" s="4"/>
    </row>
    <row r="1815" spans="1:58" x14ac:dyDescent="0.25">
      <c r="A1815" s="8" t="s">
        <v>370</v>
      </c>
      <c r="B1815" s="9"/>
      <c r="C1815" s="9"/>
      <c r="D1815" s="9"/>
      <c r="E1815" s="9"/>
      <c r="F1815" s="10"/>
      <c r="G1815" s="10"/>
      <c r="H1815" s="9"/>
      <c r="I1815" s="10"/>
      <c r="J1815" s="10"/>
      <c r="K1815" s="10"/>
      <c r="L1815" s="10"/>
      <c r="M1815" s="10"/>
      <c r="N1815" s="10"/>
      <c r="P1815" s="1"/>
      <c r="S1815" s="1"/>
      <c r="W1815" s="1"/>
      <c r="AF1815" s="3"/>
      <c r="AG1815" s="3"/>
      <c r="AH1815" s="3"/>
      <c r="AI1815" s="3"/>
      <c r="AJ1815" s="3"/>
      <c r="AK1815" s="3"/>
      <c r="AL1815" s="3"/>
      <c r="AM1815" s="3"/>
      <c r="BC1815" s="3"/>
      <c r="BD1815" s="3"/>
      <c r="BE1815" s="3"/>
      <c r="BF1815" s="3"/>
    </row>
    <row r="1816" spans="1:58" x14ac:dyDescent="0.25">
      <c r="A1816" s="1" t="s">
        <v>67</v>
      </c>
      <c r="B1816" s="9">
        <v>42</v>
      </c>
      <c r="C1816" s="9">
        <v>40</v>
      </c>
      <c r="D1816" s="9">
        <v>58</v>
      </c>
      <c r="E1816" s="9">
        <v>20</v>
      </c>
      <c r="F1816" s="10">
        <v>5</v>
      </c>
      <c r="G1816" s="10">
        <v>2</v>
      </c>
      <c r="H1816" s="8"/>
      <c r="I1816" s="8"/>
      <c r="J1816" s="8"/>
      <c r="K1816" s="8"/>
      <c r="L1816" s="8"/>
      <c r="M1816" s="8"/>
      <c r="N1816" s="8"/>
      <c r="P1816" s="1"/>
      <c r="S1816" s="1"/>
      <c r="W1816" s="1"/>
      <c r="AF1816" s="3"/>
      <c r="AG1816" s="3"/>
      <c r="AH1816" s="3"/>
      <c r="AI1816" s="3"/>
      <c r="AJ1816" s="3"/>
      <c r="AK1816" s="3"/>
      <c r="AL1816" s="3"/>
      <c r="AM1816" s="3"/>
      <c r="BC1816" s="3"/>
      <c r="BD1816" s="3"/>
      <c r="BE1816" s="3"/>
      <c r="BF1816" s="3"/>
    </row>
    <row r="1817" spans="1:58" x14ac:dyDescent="0.25">
      <c r="A1817" s="1" t="s">
        <v>64</v>
      </c>
      <c r="B1817" s="9"/>
      <c r="C1817" s="9"/>
      <c r="D1817" s="9"/>
      <c r="E1817" s="9"/>
      <c r="F1817" s="10"/>
      <c r="G1817" s="10"/>
      <c r="H1817" s="8"/>
      <c r="I1817" s="8"/>
      <c r="J1817" s="8"/>
      <c r="K1817" s="8"/>
      <c r="L1817" s="8"/>
      <c r="M1817" s="8"/>
      <c r="N1817" s="8"/>
      <c r="P1817" s="1"/>
      <c r="S1817" s="1"/>
      <c r="W1817" s="1"/>
      <c r="AF1817" s="3"/>
      <c r="AG1817" s="3"/>
      <c r="AH1817" s="3"/>
      <c r="AI1817" s="3"/>
      <c r="AJ1817" s="3"/>
      <c r="AK1817" s="3"/>
      <c r="AL1817" s="3"/>
      <c r="AM1817" s="3"/>
      <c r="BC1817" s="3"/>
      <c r="BD1817" s="3"/>
      <c r="BE1817" s="3"/>
      <c r="BF1817" s="3"/>
    </row>
    <row r="1818" spans="1:58" x14ac:dyDescent="0.25">
      <c r="A1818" s="1" t="s">
        <v>60</v>
      </c>
      <c r="B1818" s="9"/>
      <c r="C1818" s="9"/>
      <c r="D1818" s="9"/>
      <c r="E1818" s="9"/>
      <c r="F1818" s="10"/>
      <c r="G1818" s="10"/>
      <c r="H1818" s="8"/>
      <c r="I1818" s="8"/>
      <c r="J1818" s="8"/>
      <c r="K1818" s="8"/>
      <c r="L1818" s="8"/>
      <c r="M1818" s="8"/>
      <c r="N1818" s="8"/>
      <c r="P1818" s="1"/>
      <c r="S1818" s="1"/>
      <c r="W1818" s="1"/>
      <c r="AF1818" s="3"/>
      <c r="AG1818" s="3"/>
      <c r="AH1818" s="3"/>
      <c r="AI1818" s="3"/>
      <c r="AJ1818" s="3"/>
      <c r="AK1818" s="3"/>
      <c r="AL1818" s="3"/>
      <c r="AM1818" s="3"/>
      <c r="BC1818" s="3"/>
      <c r="BD1818" s="3"/>
      <c r="BE1818" s="3"/>
      <c r="BF1818" s="3"/>
    </row>
    <row r="1819" spans="1:58" s="1" customFormat="1" x14ac:dyDescent="0.25">
      <c r="A1819" s="6" t="s">
        <v>68</v>
      </c>
      <c r="B1819" s="1">
        <f t="shared" ref="B1819:G1819" si="289">SUM(B1816:B1818)</f>
        <v>42</v>
      </c>
      <c r="C1819" s="1">
        <f t="shared" si="289"/>
        <v>40</v>
      </c>
      <c r="D1819" s="1">
        <f t="shared" si="289"/>
        <v>58</v>
      </c>
      <c r="E1819" s="1">
        <f t="shared" si="289"/>
        <v>20</v>
      </c>
      <c r="F1819" s="1">
        <f t="shared" si="289"/>
        <v>5</v>
      </c>
      <c r="G1819" s="1">
        <f t="shared" si="289"/>
        <v>2</v>
      </c>
      <c r="AF1819" s="4"/>
      <c r="AG1819" s="4"/>
      <c r="AH1819" s="4"/>
      <c r="AI1819" s="4"/>
      <c r="AJ1819" s="4"/>
      <c r="AK1819" s="4"/>
      <c r="AL1819" s="4"/>
      <c r="AM1819" s="4"/>
      <c r="AN1819" s="4"/>
      <c r="AO1819" s="4"/>
      <c r="AP1819" s="4"/>
      <c r="AQ1819" s="4"/>
      <c r="AR1819" s="4"/>
      <c r="AS1819" s="4"/>
      <c r="AT1819" s="4"/>
      <c r="AU1819" s="4"/>
      <c r="AV1819" s="4"/>
      <c r="AW1819" s="4"/>
      <c r="AX1819" s="4"/>
      <c r="AY1819" s="4"/>
      <c r="AZ1819" s="4"/>
      <c r="BA1819" s="4"/>
      <c r="BB1819" s="4"/>
      <c r="BC1819" s="4"/>
      <c r="BD1819" s="4"/>
      <c r="BE1819" s="4"/>
      <c r="BF1819" s="4"/>
    </row>
    <row r="1820" spans="1:58" x14ac:dyDescent="0.25">
      <c r="A1820" s="8" t="s">
        <v>371</v>
      </c>
      <c r="B1820" s="9"/>
      <c r="C1820" s="9"/>
      <c r="D1820" s="9"/>
      <c r="E1820" s="9"/>
      <c r="F1820" s="10"/>
      <c r="G1820" s="10"/>
      <c r="H1820" s="8"/>
      <c r="I1820" s="8"/>
      <c r="J1820" s="8"/>
      <c r="K1820" s="8"/>
      <c r="L1820" s="8"/>
      <c r="M1820" s="8"/>
      <c r="N1820" s="8"/>
      <c r="P1820" s="1"/>
      <c r="S1820" s="1"/>
      <c r="W1820" s="1"/>
      <c r="AF1820" s="3"/>
      <c r="AG1820" s="3"/>
      <c r="AH1820" s="3"/>
      <c r="AI1820" s="3"/>
      <c r="AJ1820" s="3"/>
      <c r="AK1820" s="3"/>
      <c r="AL1820" s="3"/>
      <c r="AM1820" s="3"/>
      <c r="BC1820" s="3"/>
      <c r="BD1820" s="3"/>
      <c r="BE1820" s="3"/>
      <c r="BF1820" s="3"/>
    </row>
    <row r="1821" spans="1:58" x14ac:dyDescent="0.25">
      <c r="A1821" s="1" t="s">
        <v>67</v>
      </c>
      <c r="B1821" s="9">
        <v>1</v>
      </c>
      <c r="C1821" s="9"/>
      <c r="D1821" s="9"/>
      <c r="E1821" s="9"/>
      <c r="F1821" s="10"/>
      <c r="G1821" s="10"/>
      <c r="H1821" s="8"/>
      <c r="I1821" s="8"/>
      <c r="J1821" s="8"/>
      <c r="K1821" s="8"/>
      <c r="L1821" s="8"/>
      <c r="M1821" s="8"/>
      <c r="N1821" s="8"/>
      <c r="P1821" s="1"/>
      <c r="S1821" s="1"/>
      <c r="W1821" s="1"/>
      <c r="AF1821" s="3"/>
      <c r="AG1821" s="3"/>
      <c r="AH1821" s="3"/>
      <c r="AI1821" s="3"/>
      <c r="AJ1821" s="3"/>
      <c r="AK1821" s="3"/>
      <c r="AL1821" s="3"/>
      <c r="AM1821" s="3"/>
      <c r="BC1821" s="3"/>
      <c r="BD1821" s="3"/>
      <c r="BE1821" s="3"/>
      <c r="BF1821" s="3"/>
    </row>
    <row r="1822" spans="1:58" x14ac:dyDescent="0.25">
      <c r="A1822" s="1" t="s">
        <v>64</v>
      </c>
      <c r="B1822" s="9"/>
      <c r="C1822" s="9"/>
      <c r="D1822" s="9"/>
      <c r="E1822" s="9"/>
      <c r="F1822" s="10"/>
      <c r="G1822" s="10"/>
      <c r="H1822" s="8"/>
      <c r="I1822" s="8"/>
      <c r="J1822" s="8"/>
      <c r="K1822" s="8"/>
      <c r="L1822" s="8"/>
      <c r="M1822" s="8"/>
      <c r="N1822" s="8"/>
      <c r="P1822" s="1"/>
      <c r="S1822" s="1"/>
      <c r="W1822" s="1"/>
      <c r="AF1822" s="3"/>
      <c r="AG1822" s="3"/>
      <c r="AH1822" s="3"/>
      <c r="AI1822" s="3"/>
      <c r="AJ1822" s="3"/>
      <c r="AK1822" s="3"/>
      <c r="AL1822" s="3"/>
      <c r="AM1822" s="3"/>
      <c r="BC1822" s="3"/>
      <c r="BD1822" s="3"/>
      <c r="BE1822" s="3"/>
      <c r="BF1822" s="3"/>
    </row>
    <row r="1823" spans="1:58" x14ac:dyDescent="0.25">
      <c r="A1823" s="1" t="s">
        <v>60</v>
      </c>
      <c r="B1823" s="9"/>
      <c r="C1823" s="9"/>
      <c r="D1823" s="9"/>
      <c r="E1823" s="9"/>
      <c r="F1823" s="10"/>
      <c r="G1823" s="10"/>
      <c r="H1823" s="8"/>
      <c r="I1823" s="8"/>
      <c r="J1823" s="8"/>
      <c r="K1823" s="8"/>
      <c r="L1823" s="8"/>
      <c r="M1823" s="8"/>
      <c r="N1823" s="8"/>
      <c r="P1823" s="1"/>
      <c r="S1823" s="1"/>
      <c r="W1823" s="1"/>
      <c r="AF1823" s="3"/>
      <c r="AG1823" s="3"/>
      <c r="AH1823" s="3"/>
      <c r="AI1823" s="3"/>
      <c r="AJ1823" s="3"/>
      <c r="AK1823" s="3"/>
      <c r="AL1823" s="3"/>
      <c r="AM1823" s="3"/>
      <c r="BC1823" s="3"/>
      <c r="BD1823" s="3"/>
      <c r="BE1823" s="3"/>
      <c r="BF1823" s="3"/>
    </row>
    <row r="1824" spans="1:58" s="1" customFormat="1" x14ac:dyDescent="0.25">
      <c r="A1824" s="6" t="s">
        <v>68</v>
      </c>
      <c r="B1824" s="1">
        <f>SUM(B1821:B1823)</f>
        <v>1</v>
      </c>
      <c r="AF1824" s="4"/>
      <c r="AG1824" s="4"/>
      <c r="AH1824" s="4"/>
      <c r="AI1824" s="4"/>
      <c r="AJ1824" s="4"/>
      <c r="AK1824" s="4"/>
      <c r="AL1824" s="4"/>
      <c r="AM1824" s="4"/>
      <c r="AN1824" s="4"/>
      <c r="AO1824" s="4"/>
      <c r="AP1824" s="4"/>
      <c r="AQ1824" s="4"/>
      <c r="AR1824" s="4"/>
      <c r="AS1824" s="4"/>
      <c r="AT1824" s="4"/>
      <c r="AU1824" s="4"/>
      <c r="AV1824" s="4"/>
      <c r="AW1824" s="4"/>
      <c r="AX1824" s="4"/>
      <c r="AY1824" s="4"/>
      <c r="AZ1824" s="4"/>
      <c r="BA1824" s="4"/>
      <c r="BB1824" s="4"/>
      <c r="BC1824" s="4"/>
      <c r="BD1824" s="4"/>
      <c r="BE1824" s="4"/>
      <c r="BF1824" s="4"/>
    </row>
    <row r="1825" spans="1:58" x14ac:dyDescent="0.25">
      <c r="A1825" s="8" t="s">
        <v>372</v>
      </c>
      <c r="B1825" s="9"/>
      <c r="C1825" s="9"/>
      <c r="D1825" s="9"/>
      <c r="E1825" s="9"/>
      <c r="F1825" s="10"/>
      <c r="G1825" s="10"/>
      <c r="H1825" s="8"/>
      <c r="I1825" s="8"/>
      <c r="J1825" s="8"/>
      <c r="K1825" s="8"/>
      <c r="L1825" s="8"/>
      <c r="M1825" s="8"/>
      <c r="N1825" s="8"/>
      <c r="P1825" s="1"/>
      <c r="S1825" s="1"/>
      <c r="W1825" s="1"/>
      <c r="AF1825" s="3"/>
      <c r="AG1825" s="3"/>
      <c r="AH1825" s="3"/>
      <c r="AI1825" s="3"/>
      <c r="AJ1825" s="3"/>
      <c r="AK1825" s="3"/>
      <c r="AL1825" s="3"/>
      <c r="AM1825" s="3"/>
      <c r="BC1825" s="3"/>
      <c r="BD1825" s="3"/>
      <c r="BE1825" s="3"/>
      <c r="BF1825" s="3"/>
    </row>
    <row r="1826" spans="1:58" ht="15" customHeight="1" x14ac:dyDescent="0.25">
      <c r="A1826" s="1" t="s">
        <v>67</v>
      </c>
      <c r="B1826" s="9">
        <v>23</v>
      </c>
      <c r="C1826" s="9">
        <v>57</v>
      </c>
      <c r="D1826" s="9">
        <v>145</v>
      </c>
      <c r="E1826" s="9">
        <v>2</v>
      </c>
      <c r="F1826" s="10"/>
      <c r="G1826" s="10"/>
      <c r="H1826" s="8"/>
      <c r="I1826" s="8"/>
      <c r="J1826" s="8"/>
      <c r="K1826" s="8"/>
      <c r="L1826" s="8"/>
      <c r="M1826" s="8"/>
      <c r="N1826" s="8"/>
      <c r="P1826" s="1"/>
      <c r="S1826" s="1"/>
      <c r="W1826" s="1"/>
      <c r="AF1826" s="3"/>
      <c r="AG1826" s="3"/>
      <c r="AH1826" s="3"/>
      <c r="AI1826" s="3"/>
      <c r="AJ1826" s="3"/>
      <c r="AK1826" s="3"/>
      <c r="AL1826" s="3"/>
      <c r="AM1826" s="3"/>
      <c r="BC1826" s="3"/>
      <c r="BD1826" s="3"/>
      <c r="BE1826" s="3"/>
      <c r="BF1826" s="3"/>
    </row>
    <row r="1827" spans="1:58" ht="15" customHeight="1" x14ac:dyDescent="0.25">
      <c r="A1827" s="1" t="s">
        <v>64</v>
      </c>
      <c r="B1827" s="9"/>
      <c r="C1827" s="9"/>
      <c r="D1827" s="9"/>
      <c r="E1827" s="9"/>
      <c r="F1827" s="10"/>
      <c r="G1827" s="10"/>
      <c r="H1827" s="8"/>
      <c r="I1827" s="8"/>
      <c r="J1827" s="8"/>
      <c r="K1827" s="8"/>
      <c r="L1827" s="8"/>
      <c r="M1827" s="8"/>
      <c r="N1827" s="8"/>
      <c r="P1827" s="1"/>
      <c r="S1827" s="1"/>
      <c r="W1827" s="1"/>
      <c r="AF1827" s="3"/>
      <c r="AG1827" s="3"/>
      <c r="AH1827" s="3"/>
      <c r="AI1827" s="3"/>
      <c r="AJ1827" s="3"/>
      <c r="AK1827" s="3"/>
      <c r="AL1827" s="3"/>
      <c r="AM1827" s="3"/>
      <c r="BC1827" s="3"/>
      <c r="BD1827" s="3"/>
      <c r="BE1827" s="3"/>
      <c r="BF1827" s="3"/>
    </row>
    <row r="1828" spans="1:58" ht="15" customHeight="1" x14ac:dyDescent="0.25">
      <c r="A1828" s="1" t="s">
        <v>60</v>
      </c>
      <c r="B1828" s="9"/>
      <c r="C1828" s="9"/>
      <c r="D1828" s="9"/>
      <c r="E1828" s="9"/>
      <c r="F1828" s="10"/>
      <c r="G1828" s="10"/>
      <c r="H1828" s="8"/>
      <c r="I1828" s="8"/>
      <c r="J1828" s="8"/>
      <c r="K1828" s="8"/>
      <c r="L1828" s="8"/>
      <c r="M1828" s="8"/>
      <c r="N1828" s="8"/>
      <c r="P1828" s="1"/>
      <c r="S1828" s="1"/>
      <c r="W1828" s="1"/>
      <c r="AF1828" s="3"/>
      <c r="AG1828" s="3"/>
      <c r="AH1828" s="3"/>
      <c r="AI1828" s="3"/>
      <c r="AJ1828" s="3"/>
      <c r="AK1828" s="3"/>
      <c r="AL1828" s="3"/>
      <c r="AM1828" s="3"/>
      <c r="BC1828" s="3"/>
      <c r="BD1828" s="3"/>
      <c r="BE1828" s="3"/>
      <c r="BF1828" s="3"/>
    </row>
    <row r="1829" spans="1:58" s="1" customFormat="1" ht="15" customHeight="1" x14ac:dyDescent="0.25">
      <c r="A1829" s="6" t="s">
        <v>68</v>
      </c>
      <c r="B1829" s="1">
        <f>SUM(B1826:B1828)</f>
        <v>23</v>
      </c>
      <c r="C1829" s="1">
        <f>SUM(C1826:C1828)</f>
        <v>57</v>
      </c>
      <c r="D1829" s="1">
        <f>SUM(D1826:D1828)</f>
        <v>145</v>
      </c>
      <c r="E1829" s="1">
        <f>SUM(E1826:E1828)</f>
        <v>2</v>
      </c>
      <c r="AF1829" s="4"/>
      <c r="AG1829" s="4"/>
      <c r="AH1829" s="4"/>
      <c r="AI1829" s="4"/>
      <c r="AJ1829" s="4"/>
      <c r="AK1829" s="4"/>
      <c r="AL1829" s="4"/>
      <c r="AM1829" s="4"/>
      <c r="AN1829" s="4"/>
      <c r="AO1829" s="4"/>
      <c r="AP1829" s="4"/>
      <c r="AQ1829" s="4"/>
      <c r="AR1829" s="4"/>
      <c r="AS1829" s="4"/>
      <c r="AT1829" s="4"/>
      <c r="AU1829" s="4"/>
      <c r="AV1829" s="4"/>
      <c r="AW1829" s="4"/>
      <c r="AX1829" s="4"/>
      <c r="AY1829" s="4"/>
      <c r="AZ1829" s="4"/>
      <c r="BA1829" s="4"/>
      <c r="BB1829" s="4"/>
      <c r="BC1829" s="4"/>
      <c r="BD1829" s="4"/>
      <c r="BE1829" s="4"/>
      <c r="BF1829" s="4"/>
    </row>
    <row r="1830" spans="1:58" ht="15" customHeight="1" x14ac:dyDescent="0.25">
      <c r="A1830" s="8" t="s">
        <v>360</v>
      </c>
      <c r="B1830" s="9"/>
      <c r="C1830" s="9"/>
      <c r="D1830" s="9"/>
      <c r="E1830" s="9"/>
      <c r="F1830" s="10"/>
      <c r="G1830" s="10"/>
      <c r="H1830" s="8"/>
      <c r="I1830" s="8"/>
      <c r="J1830" s="8"/>
      <c r="K1830" s="8"/>
      <c r="L1830" s="8"/>
      <c r="M1830" s="8"/>
      <c r="N1830" s="8"/>
      <c r="P1830" s="1"/>
      <c r="S1830" s="1"/>
      <c r="W1830" s="1"/>
      <c r="AF1830" s="3"/>
      <c r="AG1830" s="3"/>
      <c r="AH1830" s="3"/>
      <c r="AI1830" s="3"/>
      <c r="AJ1830" s="3"/>
      <c r="AK1830" s="3"/>
      <c r="AL1830" s="3"/>
      <c r="AM1830" s="3"/>
      <c r="BC1830" s="3"/>
      <c r="BD1830" s="3"/>
      <c r="BE1830" s="3"/>
      <c r="BF1830" s="3"/>
    </row>
    <row r="1831" spans="1:58" ht="15" customHeight="1" x14ac:dyDescent="0.25">
      <c r="A1831" s="1" t="s">
        <v>67</v>
      </c>
      <c r="B1831" s="9"/>
      <c r="C1831" s="9">
        <v>1</v>
      </c>
      <c r="D1831" s="9">
        <v>1</v>
      </c>
      <c r="E1831" s="9">
        <v>3</v>
      </c>
      <c r="F1831" s="10">
        <v>0</v>
      </c>
      <c r="G1831" s="10">
        <v>0</v>
      </c>
      <c r="H1831" s="9">
        <v>0</v>
      </c>
      <c r="I1831" s="10">
        <v>68</v>
      </c>
      <c r="J1831" s="10">
        <v>34</v>
      </c>
      <c r="K1831" s="10">
        <v>33</v>
      </c>
      <c r="L1831" s="10">
        <v>10</v>
      </c>
      <c r="M1831" s="10"/>
      <c r="N1831" s="10"/>
      <c r="P1831" s="1"/>
      <c r="S1831" s="1"/>
      <c r="W1831" s="1"/>
      <c r="AF1831" s="3"/>
      <c r="AG1831" s="3"/>
      <c r="AH1831" s="3"/>
      <c r="AI1831" s="3"/>
      <c r="AJ1831" s="3"/>
      <c r="AK1831" s="3"/>
      <c r="AL1831" s="3"/>
      <c r="AM1831" s="3"/>
      <c r="BC1831" s="3"/>
      <c r="BD1831" s="3"/>
      <c r="BE1831" s="3"/>
      <c r="BF1831" s="3"/>
    </row>
    <row r="1832" spans="1:58" ht="15" customHeight="1" x14ac:dyDescent="0.25">
      <c r="A1832" s="1" t="s">
        <v>64</v>
      </c>
      <c r="B1832" s="9"/>
      <c r="C1832" s="9"/>
      <c r="D1832" s="9"/>
      <c r="E1832" s="9"/>
      <c r="F1832" s="10"/>
      <c r="G1832" s="10"/>
      <c r="H1832" s="9"/>
      <c r="I1832" s="10"/>
      <c r="J1832" s="10"/>
      <c r="K1832" s="10"/>
      <c r="L1832" s="10"/>
      <c r="M1832" s="10"/>
      <c r="N1832" s="10"/>
      <c r="P1832" s="1"/>
      <c r="S1832" s="1"/>
      <c r="W1832" s="1"/>
      <c r="AF1832" s="3"/>
      <c r="AG1832" s="3"/>
      <c r="AH1832" s="3"/>
      <c r="AI1832" s="3"/>
      <c r="AJ1832" s="3"/>
      <c r="AK1832" s="3"/>
      <c r="AL1832" s="3"/>
      <c r="AM1832" s="3"/>
      <c r="BC1832" s="3"/>
      <c r="BD1832" s="3"/>
      <c r="BE1832" s="3"/>
      <c r="BF1832" s="3"/>
    </row>
    <row r="1833" spans="1:58" ht="15" customHeight="1" x14ac:dyDescent="0.25">
      <c r="A1833" s="1" t="s">
        <v>60</v>
      </c>
      <c r="B1833" s="9"/>
      <c r="C1833" s="9"/>
      <c r="D1833" s="9"/>
      <c r="E1833" s="9"/>
      <c r="F1833" s="10"/>
      <c r="G1833" s="10"/>
      <c r="H1833" s="9"/>
      <c r="I1833" s="10"/>
      <c r="J1833" s="10"/>
      <c r="K1833" s="10"/>
      <c r="L1833" s="10"/>
      <c r="M1833" s="10"/>
      <c r="N1833" s="10"/>
      <c r="P1833" s="1"/>
      <c r="S1833" s="1"/>
      <c r="W1833" s="1"/>
      <c r="AF1833" s="3"/>
      <c r="AG1833" s="3"/>
      <c r="AH1833" s="3"/>
      <c r="AI1833" s="3"/>
      <c r="AJ1833" s="3"/>
      <c r="AK1833" s="3"/>
      <c r="AL1833" s="3"/>
      <c r="AM1833" s="3"/>
      <c r="BC1833" s="3"/>
      <c r="BD1833" s="3"/>
      <c r="BE1833" s="3"/>
      <c r="BF1833" s="3"/>
    </row>
    <row r="1834" spans="1:58" s="1" customFormat="1" ht="15" customHeight="1" x14ac:dyDescent="0.25">
      <c r="A1834" s="6" t="s">
        <v>68</v>
      </c>
      <c r="C1834" s="1">
        <f t="shared" ref="C1834:L1834" si="290">SUM(C1831:C1833)</f>
        <v>1</v>
      </c>
      <c r="D1834" s="1">
        <f t="shared" si="290"/>
        <v>1</v>
      </c>
      <c r="E1834" s="1">
        <f t="shared" si="290"/>
        <v>3</v>
      </c>
      <c r="F1834" s="1">
        <f t="shared" si="290"/>
        <v>0</v>
      </c>
      <c r="G1834" s="1">
        <f t="shared" si="290"/>
        <v>0</v>
      </c>
      <c r="H1834" s="1">
        <f t="shared" si="290"/>
        <v>0</v>
      </c>
      <c r="I1834" s="1">
        <f t="shared" si="290"/>
        <v>68</v>
      </c>
      <c r="J1834" s="1">
        <f t="shared" si="290"/>
        <v>34</v>
      </c>
      <c r="K1834" s="1">
        <f t="shared" si="290"/>
        <v>33</v>
      </c>
      <c r="L1834" s="1">
        <f t="shared" si="290"/>
        <v>10</v>
      </c>
      <c r="AF1834" s="4"/>
      <c r="AG1834" s="4"/>
      <c r="AH1834" s="4"/>
      <c r="AI1834" s="4"/>
      <c r="AJ1834" s="4"/>
      <c r="AK1834" s="4"/>
      <c r="AL1834" s="4"/>
      <c r="AM1834" s="4"/>
      <c r="AN1834" s="4"/>
      <c r="AO1834" s="4"/>
      <c r="AP1834" s="4"/>
      <c r="AQ1834" s="4"/>
      <c r="AR1834" s="4"/>
      <c r="AS1834" s="4"/>
      <c r="AT1834" s="4"/>
      <c r="AU1834" s="4"/>
      <c r="AV1834" s="4"/>
      <c r="AW1834" s="4"/>
      <c r="AX1834" s="4"/>
      <c r="AY1834" s="4"/>
      <c r="AZ1834" s="4"/>
      <c r="BA1834" s="4"/>
      <c r="BB1834" s="4"/>
      <c r="BC1834" s="4"/>
      <c r="BD1834" s="4"/>
      <c r="BE1834" s="4"/>
      <c r="BF1834" s="4"/>
    </row>
    <row r="1835" spans="1:58" ht="15" customHeight="1" x14ac:dyDescent="0.25">
      <c r="A1835" s="8" t="s">
        <v>361</v>
      </c>
      <c r="B1835" s="9"/>
      <c r="C1835" s="9"/>
      <c r="D1835" s="9"/>
      <c r="E1835" s="9"/>
      <c r="F1835" s="10"/>
      <c r="G1835" s="10"/>
      <c r="H1835" s="9"/>
      <c r="I1835" s="10"/>
      <c r="J1835" s="10"/>
      <c r="K1835" s="10"/>
      <c r="L1835" s="10"/>
      <c r="M1835" s="10"/>
      <c r="N1835" s="10"/>
      <c r="P1835" s="1"/>
      <c r="S1835" s="1"/>
      <c r="W1835" s="1"/>
      <c r="AF1835" s="3"/>
      <c r="AG1835" s="3"/>
      <c r="AH1835" s="3"/>
      <c r="AI1835" s="3"/>
      <c r="AJ1835" s="3"/>
      <c r="AK1835" s="3"/>
      <c r="AL1835" s="3"/>
      <c r="AM1835" s="3"/>
      <c r="BC1835" s="3"/>
      <c r="BD1835" s="3"/>
      <c r="BE1835" s="3"/>
      <c r="BF1835" s="3"/>
    </row>
    <row r="1836" spans="1:58" x14ac:dyDescent="0.25">
      <c r="A1836" s="1" t="s">
        <v>67</v>
      </c>
      <c r="B1836" s="9"/>
      <c r="C1836" s="9">
        <v>1</v>
      </c>
      <c r="D1836" s="9">
        <v>2</v>
      </c>
      <c r="E1836" s="9">
        <v>46</v>
      </c>
      <c r="F1836" s="10">
        <v>40</v>
      </c>
      <c r="G1836" s="10">
        <v>69</v>
      </c>
      <c r="H1836" s="9">
        <v>221</v>
      </c>
      <c r="I1836" s="10">
        <v>2</v>
      </c>
      <c r="J1836" s="10">
        <v>1</v>
      </c>
      <c r="K1836" s="10"/>
      <c r="L1836" s="10"/>
      <c r="M1836" s="10"/>
      <c r="N1836" s="10"/>
      <c r="P1836" s="1"/>
      <c r="S1836" s="1"/>
      <c r="W1836" s="1"/>
      <c r="AF1836" s="3"/>
      <c r="AG1836" s="3"/>
      <c r="AH1836" s="3"/>
      <c r="AI1836" s="3"/>
      <c r="AJ1836" s="3"/>
      <c r="AK1836" s="3"/>
      <c r="AL1836" s="3"/>
      <c r="AM1836" s="3"/>
      <c r="BC1836" s="3"/>
      <c r="BD1836" s="3"/>
      <c r="BE1836" s="3"/>
      <c r="BF1836" s="3"/>
    </row>
    <row r="1837" spans="1:58" x14ac:dyDescent="0.25">
      <c r="A1837" s="1" t="s">
        <v>64</v>
      </c>
      <c r="B1837" s="9"/>
      <c r="C1837" s="9"/>
      <c r="D1837" s="9"/>
      <c r="E1837" s="9"/>
      <c r="F1837" s="10"/>
      <c r="G1837" s="10"/>
      <c r="H1837" s="9"/>
      <c r="I1837" s="10"/>
      <c r="J1837" s="10"/>
      <c r="K1837" s="10"/>
      <c r="L1837" s="10"/>
      <c r="M1837" s="10"/>
      <c r="N1837" s="10"/>
      <c r="P1837" s="1"/>
      <c r="S1837" s="1"/>
      <c r="W1837" s="1"/>
      <c r="AF1837" s="3"/>
      <c r="AG1837" s="3"/>
      <c r="AH1837" s="3"/>
      <c r="AI1837" s="3"/>
      <c r="AJ1837" s="3"/>
      <c r="AK1837" s="3"/>
      <c r="AL1837" s="3"/>
      <c r="AM1837" s="3"/>
      <c r="BC1837" s="3"/>
      <c r="BD1837" s="3"/>
      <c r="BE1837" s="3"/>
      <c r="BF1837" s="3"/>
    </row>
    <row r="1838" spans="1:58" x14ac:dyDescent="0.25">
      <c r="A1838" s="1" t="s">
        <v>60</v>
      </c>
      <c r="B1838" s="9"/>
      <c r="C1838" s="9"/>
      <c r="D1838" s="9"/>
      <c r="E1838" s="9"/>
      <c r="F1838" s="10"/>
      <c r="G1838" s="10"/>
      <c r="H1838" s="9"/>
      <c r="I1838" s="10"/>
      <c r="J1838" s="10"/>
      <c r="K1838" s="10"/>
      <c r="L1838" s="10"/>
      <c r="M1838" s="10"/>
      <c r="N1838" s="10"/>
      <c r="P1838" s="1"/>
      <c r="S1838" s="1"/>
      <c r="W1838" s="1"/>
      <c r="AF1838" s="3"/>
      <c r="AG1838" s="3"/>
      <c r="AH1838" s="3"/>
      <c r="AI1838" s="3"/>
      <c r="AJ1838" s="3"/>
      <c r="AK1838" s="3"/>
      <c r="AL1838" s="3"/>
      <c r="AM1838" s="3"/>
      <c r="BC1838" s="3"/>
      <c r="BD1838" s="3"/>
      <c r="BE1838" s="3"/>
      <c r="BF1838" s="3"/>
    </row>
    <row r="1839" spans="1:58" s="1" customFormat="1" x14ac:dyDescent="0.25">
      <c r="A1839" s="6" t="s">
        <v>68</v>
      </c>
      <c r="C1839" s="1">
        <f t="shared" ref="C1839:J1839" si="291">SUM(C1836:C1838)</f>
        <v>1</v>
      </c>
      <c r="D1839" s="1">
        <f t="shared" si="291"/>
        <v>2</v>
      </c>
      <c r="E1839" s="1">
        <f t="shared" si="291"/>
        <v>46</v>
      </c>
      <c r="F1839" s="1">
        <f t="shared" si="291"/>
        <v>40</v>
      </c>
      <c r="G1839" s="1">
        <f t="shared" si="291"/>
        <v>69</v>
      </c>
      <c r="H1839" s="1">
        <f t="shared" si="291"/>
        <v>221</v>
      </c>
      <c r="I1839" s="1">
        <f t="shared" si="291"/>
        <v>2</v>
      </c>
      <c r="J1839" s="1">
        <f t="shared" si="291"/>
        <v>1</v>
      </c>
      <c r="AF1839" s="4"/>
      <c r="AG1839" s="4"/>
      <c r="AH1839" s="4"/>
      <c r="AI1839" s="4"/>
      <c r="AJ1839" s="4"/>
      <c r="AK1839" s="4"/>
      <c r="AL1839" s="4"/>
      <c r="AM1839" s="4"/>
      <c r="AN1839" s="4"/>
      <c r="AO1839" s="4"/>
      <c r="AP1839" s="4"/>
      <c r="AQ1839" s="4"/>
      <c r="AR1839" s="4"/>
      <c r="AS1839" s="4"/>
      <c r="AT1839" s="4"/>
      <c r="AU1839" s="4"/>
      <c r="AV1839" s="4"/>
      <c r="AW1839" s="4"/>
      <c r="AX1839" s="4"/>
      <c r="AY1839" s="4"/>
      <c r="AZ1839" s="4"/>
      <c r="BA1839" s="4"/>
      <c r="BB1839" s="4"/>
      <c r="BC1839" s="4"/>
      <c r="BD1839" s="4"/>
      <c r="BE1839" s="4"/>
      <c r="BF1839" s="4"/>
    </row>
    <row r="1840" spans="1:58" x14ac:dyDescent="0.25">
      <c r="A1840" s="8" t="s">
        <v>362</v>
      </c>
      <c r="B1840" s="9"/>
      <c r="C1840" s="9"/>
      <c r="D1840" s="9"/>
      <c r="E1840" s="9"/>
      <c r="F1840" s="10"/>
      <c r="G1840" s="10"/>
      <c r="H1840" s="9"/>
      <c r="I1840" s="10"/>
      <c r="J1840" s="10"/>
      <c r="K1840" s="10"/>
      <c r="L1840" s="10"/>
      <c r="M1840" s="10"/>
      <c r="N1840" s="10"/>
      <c r="P1840" s="1"/>
      <c r="S1840" s="1"/>
      <c r="W1840" s="1"/>
      <c r="AF1840" s="3"/>
      <c r="AG1840" s="3"/>
      <c r="AH1840" s="3"/>
      <c r="AI1840" s="3"/>
      <c r="AJ1840" s="3"/>
      <c r="AK1840" s="3"/>
      <c r="AL1840" s="3"/>
      <c r="AM1840" s="3"/>
      <c r="BC1840" s="3"/>
      <c r="BD1840" s="3"/>
      <c r="BE1840" s="3"/>
      <c r="BF1840" s="3"/>
    </row>
    <row r="1841" spans="1:58" x14ac:dyDescent="0.25">
      <c r="A1841" s="1" t="s">
        <v>67</v>
      </c>
      <c r="B1841" s="9"/>
      <c r="C1841" s="9">
        <v>2</v>
      </c>
      <c r="D1841" s="9">
        <v>55</v>
      </c>
      <c r="E1841" s="9">
        <v>182</v>
      </c>
      <c r="F1841" s="10">
        <v>173</v>
      </c>
      <c r="G1841" s="10">
        <v>183</v>
      </c>
      <c r="H1841" s="9">
        <v>176</v>
      </c>
      <c r="I1841" s="10">
        <v>171</v>
      </c>
      <c r="J1841" s="10">
        <v>167</v>
      </c>
      <c r="K1841" s="10">
        <v>161</v>
      </c>
      <c r="L1841" s="10">
        <v>133</v>
      </c>
      <c r="M1841" s="10">
        <v>100</v>
      </c>
      <c r="N1841" s="10">
        <v>97</v>
      </c>
      <c r="P1841" s="1"/>
      <c r="S1841" s="1"/>
      <c r="W1841" s="1"/>
      <c r="AF1841" s="3"/>
      <c r="AG1841" s="3"/>
      <c r="AH1841" s="3"/>
      <c r="AI1841" s="3"/>
      <c r="AJ1841" s="3"/>
      <c r="AK1841" s="3"/>
      <c r="AL1841" s="3"/>
      <c r="AM1841" s="3"/>
      <c r="BC1841" s="3"/>
      <c r="BD1841" s="3"/>
      <c r="BE1841" s="3"/>
      <c r="BF1841" s="3"/>
    </row>
    <row r="1842" spans="1:58" x14ac:dyDescent="0.25">
      <c r="A1842" s="1" t="s">
        <v>64</v>
      </c>
      <c r="B1842" s="9"/>
      <c r="C1842" s="9"/>
      <c r="D1842" s="9"/>
      <c r="E1842" s="9"/>
      <c r="F1842" s="10"/>
      <c r="G1842" s="10"/>
      <c r="H1842" s="9"/>
      <c r="I1842" s="10"/>
      <c r="J1842" s="10"/>
      <c r="K1842" s="10"/>
      <c r="L1842" s="10"/>
      <c r="M1842" s="10"/>
      <c r="N1842" s="10"/>
      <c r="P1842" s="1"/>
      <c r="S1842" s="1"/>
      <c r="W1842" s="1"/>
      <c r="AF1842" s="3"/>
      <c r="AG1842" s="3"/>
      <c r="AH1842" s="3"/>
      <c r="AI1842" s="3"/>
      <c r="AJ1842" s="3"/>
      <c r="AK1842" s="3"/>
      <c r="AL1842" s="3"/>
      <c r="AM1842" s="3"/>
      <c r="BC1842" s="3"/>
      <c r="BD1842" s="3"/>
      <c r="BE1842" s="3"/>
      <c r="BF1842" s="3"/>
    </row>
    <row r="1843" spans="1:58" x14ac:dyDescent="0.25">
      <c r="A1843" s="1" t="s">
        <v>60</v>
      </c>
      <c r="B1843" s="9"/>
      <c r="C1843" s="9"/>
      <c r="D1843" s="9"/>
      <c r="E1843" s="9"/>
      <c r="F1843" s="10"/>
      <c r="G1843" s="10"/>
      <c r="H1843" s="9"/>
      <c r="I1843" s="10"/>
      <c r="J1843" s="10"/>
      <c r="K1843" s="10"/>
      <c r="L1843" s="10"/>
      <c r="M1843" s="10"/>
      <c r="N1843" s="10"/>
      <c r="P1843" s="1"/>
      <c r="S1843" s="1"/>
      <c r="W1843" s="1"/>
      <c r="AF1843" s="3"/>
      <c r="AG1843" s="3"/>
      <c r="AH1843" s="3"/>
      <c r="AI1843" s="3"/>
      <c r="AJ1843" s="3"/>
      <c r="AK1843" s="3"/>
      <c r="AL1843" s="3"/>
      <c r="AM1843" s="3"/>
      <c r="BC1843" s="3"/>
      <c r="BD1843" s="3"/>
      <c r="BE1843" s="3"/>
      <c r="BF1843" s="3"/>
    </row>
    <row r="1844" spans="1:58" s="1" customFormat="1" x14ac:dyDescent="0.25">
      <c r="A1844" s="6" t="s">
        <v>68</v>
      </c>
      <c r="C1844" s="1">
        <f t="shared" ref="C1844:N1844" si="292">SUM(C1841:C1843)</f>
        <v>2</v>
      </c>
      <c r="D1844" s="1">
        <f t="shared" si="292"/>
        <v>55</v>
      </c>
      <c r="E1844" s="1">
        <f t="shared" si="292"/>
        <v>182</v>
      </c>
      <c r="F1844" s="1">
        <f t="shared" si="292"/>
        <v>173</v>
      </c>
      <c r="G1844" s="1">
        <f t="shared" si="292"/>
        <v>183</v>
      </c>
      <c r="H1844" s="1">
        <f t="shared" si="292"/>
        <v>176</v>
      </c>
      <c r="I1844" s="1">
        <f t="shared" si="292"/>
        <v>171</v>
      </c>
      <c r="J1844" s="1">
        <f t="shared" si="292"/>
        <v>167</v>
      </c>
      <c r="K1844" s="1">
        <f t="shared" si="292"/>
        <v>161</v>
      </c>
      <c r="L1844" s="1">
        <f t="shared" si="292"/>
        <v>133</v>
      </c>
      <c r="M1844" s="1">
        <f t="shared" si="292"/>
        <v>100</v>
      </c>
      <c r="N1844" s="1">
        <f t="shared" si="292"/>
        <v>97</v>
      </c>
      <c r="AF1844" s="4"/>
      <c r="AG1844" s="4"/>
      <c r="AH1844" s="4"/>
      <c r="AI1844" s="4"/>
      <c r="AJ1844" s="4"/>
      <c r="AK1844" s="4"/>
      <c r="AL1844" s="4"/>
      <c r="AM1844" s="4"/>
      <c r="AN1844" s="4"/>
      <c r="AO1844" s="4"/>
      <c r="AP1844" s="4"/>
      <c r="AQ1844" s="4"/>
      <c r="AR1844" s="4"/>
      <c r="AS1844" s="4"/>
      <c r="AT1844" s="4"/>
      <c r="AU1844" s="4"/>
      <c r="AV1844" s="4"/>
      <c r="AW1844" s="4"/>
      <c r="AX1844" s="4"/>
      <c r="AY1844" s="4"/>
      <c r="AZ1844" s="4"/>
      <c r="BA1844" s="4"/>
      <c r="BB1844" s="4"/>
      <c r="BC1844" s="4"/>
      <c r="BD1844" s="4"/>
      <c r="BE1844" s="4"/>
      <c r="BF1844" s="4"/>
    </row>
    <row r="1845" spans="1:58" x14ac:dyDescent="0.25">
      <c r="A1845" s="8" t="s">
        <v>363</v>
      </c>
      <c r="B1845" s="9"/>
      <c r="C1845" s="9"/>
      <c r="D1845" s="9"/>
      <c r="E1845" s="9"/>
      <c r="F1845" s="10"/>
      <c r="G1845" s="10"/>
      <c r="H1845" s="9"/>
      <c r="I1845" s="10"/>
      <c r="J1845" s="10"/>
      <c r="K1845" s="10"/>
      <c r="L1845" s="10"/>
      <c r="M1845" s="10"/>
      <c r="N1845" s="10"/>
      <c r="P1845" s="1"/>
      <c r="S1845" s="1"/>
      <c r="W1845" s="1"/>
      <c r="AF1845" s="3"/>
      <c r="AG1845" s="3"/>
      <c r="AH1845" s="3"/>
      <c r="AI1845" s="3"/>
      <c r="AJ1845" s="3"/>
      <c r="AK1845" s="3"/>
      <c r="AL1845" s="3"/>
      <c r="AM1845" s="3"/>
      <c r="BC1845" s="3"/>
      <c r="BD1845" s="3"/>
      <c r="BE1845" s="3"/>
      <c r="BF1845" s="3"/>
    </row>
    <row r="1846" spans="1:58" x14ac:dyDescent="0.25">
      <c r="A1846" s="1" t="s">
        <v>67</v>
      </c>
      <c r="B1846" s="9"/>
      <c r="C1846" s="9"/>
      <c r="D1846" s="9">
        <v>125</v>
      </c>
      <c r="E1846" s="9">
        <v>146</v>
      </c>
      <c r="F1846" s="10">
        <v>127</v>
      </c>
      <c r="G1846" s="10">
        <v>121</v>
      </c>
      <c r="H1846" s="9">
        <v>67</v>
      </c>
      <c r="I1846" s="10"/>
      <c r="J1846" s="10"/>
      <c r="K1846" s="10"/>
      <c r="L1846" s="10"/>
      <c r="M1846" s="10"/>
      <c r="N1846" s="10"/>
      <c r="P1846" s="1"/>
      <c r="S1846" s="1"/>
      <c r="W1846" s="1"/>
      <c r="AF1846" s="3"/>
      <c r="AG1846" s="3"/>
      <c r="AH1846" s="3"/>
      <c r="AI1846" s="3"/>
      <c r="AJ1846" s="3"/>
      <c r="AK1846" s="3"/>
      <c r="AL1846" s="3"/>
      <c r="AM1846" s="3"/>
      <c r="BC1846" s="3"/>
      <c r="BD1846" s="3"/>
      <c r="BE1846" s="3"/>
      <c r="BF1846" s="3"/>
    </row>
    <row r="1847" spans="1:58" x14ac:dyDescent="0.25">
      <c r="A1847" s="1" t="s">
        <v>64</v>
      </c>
      <c r="B1847" s="9"/>
      <c r="C1847" s="9"/>
      <c r="D1847" s="9"/>
      <c r="E1847" s="9"/>
      <c r="F1847" s="10"/>
      <c r="G1847" s="10"/>
      <c r="H1847" s="9"/>
      <c r="I1847" s="10"/>
      <c r="J1847" s="10"/>
      <c r="K1847" s="10"/>
      <c r="L1847" s="10"/>
      <c r="M1847" s="10"/>
      <c r="N1847" s="10"/>
      <c r="P1847" s="1"/>
      <c r="S1847" s="1"/>
      <c r="W1847" s="1"/>
      <c r="AF1847" s="3"/>
      <c r="AG1847" s="3"/>
      <c r="AH1847" s="3"/>
      <c r="AI1847" s="3"/>
      <c r="AJ1847" s="3"/>
      <c r="AK1847" s="3"/>
      <c r="AL1847" s="3"/>
      <c r="AM1847" s="3"/>
      <c r="BC1847" s="3"/>
      <c r="BD1847" s="3"/>
      <c r="BE1847" s="3"/>
      <c r="BF1847" s="3"/>
    </row>
    <row r="1848" spans="1:58" x14ac:dyDescent="0.25">
      <c r="A1848" s="1" t="s">
        <v>60</v>
      </c>
      <c r="B1848" s="9"/>
      <c r="C1848" s="9"/>
      <c r="D1848" s="9"/>
      <c r="E1848" s="9"/>
      <c r="F1848" s="10"/>
      <c r="G1848" s="10"/>
      <c r="H1848" s="9"/>
      <c r="I1848" s="10"/>
      <c r="J1848" s="10"/>
      <c r="K1848" s="10"/>
      <c r="L1848" s="10"/>
      <c r="M1848" s="10"/>
      <c r="N1848" s="10"/>
      <c r="P1848" s="1"/>
      <c r="S1848" s="1"/>
      <c r="W1848" s="1"/>
      <c r="AF1848" s="3"/>
      <c r="AG1848" s="3"/>
      <c r="AH1848" s="3"/>
      <c r="AI1848" s="3"/>
      <c r="AJ1848" s="3"/>
      <c r="AK1848" s="3"/>
      <c r="AL1848" s="3"/>
      <c r="AM1848" s="3"/>
      <c r="BC1848" s="3"/>
      <c r="BD1848" s="3"/>
      <c r="BE1848" s="3"/>
      <c r="BF1848" s="3"/>
    </row>
    <row r="1849" spans="1:58" s="1" customFormat="1" x14ac:dyDescent="0.25">
      <c r="A1849" s="6" t="s">
        <v>68</v>
      </c>
      <c r="D1849" s="1">
        <f>SUM(D1846:D1848)</f>
        <v>125</v>
      </c>
      <c r="E1849" s="1">
        <f>SUM(E1846:E1848)</f>
        <v>146</v>
      </c>
      <c r="F1849" s="1">
        <f>SUM(F1846:F1848)</f>
        <v>127</v>
      </c>
      <c r="G1849" s="1">
        <f>SUM(G1846:G1848)</f>
        <v>121</v>
      </c>
      <c r="H1849" s="1">
        <f>SUM(H1846:H1848)</f>
        <v>67</v>
      </c>
      <c r="AF1849" s="4"/>
      <c r="AG1849" s="4"/>
      <c r="AH1849" s="4"/>
      <c r="AI1849" s="4"/>
      <c r="AJ1849" s="4"/>
      <c r="AK1849" s="4"/>
      <c r="AL1849" s="4"/>
      <c r="AM1849" s="4"/>
      <c r="AN1849" s="4"/>
      <c r="AO1849" s="4"/>
      <c r="AP1849" s="4"/>
      <c r="AQ1849" s="4"/>
      <c r="AR1849" s="4"/>
      <c r="AS1849" s="4"/>
      <c r="AT1849" s="4"/>
      <c r="AU1849" s="4"/>
      <c r="AV1849" s="4"/>
      <c r="AW1849" s="4"/>
      <c r="AX1849" s="4"/>
      <c r="AY1849" s="4"/>
      <c r="AZ1849" s="4"/>
      <c r="BA1849" s="4"/>
      <c r="BB1849" s="4"/>
      <c r="BC1849" s="4"/>
      <c r="BD1849" s="4"/>
      <c r="BE1849" s="4"/>
      <c r="BF1849" s="4"/>
    </row>
    <row r="1850" spans="1:58" x14ac:dyDescent="0.25">
      <c r="A1850" s="8" t="s">
        <v>364</v>
      </c>
      <c r="B1850" s="9"/>
      <c r="C1850" s="9"/>
      <c r="D1850" s="9"/>
      <c r="E1850" s="9"/>
      <c r="F1850" s="10"/>
      <c r="G1850" s="10"/>
      <c r="H1850" s="9"/>
      <c r="I1850" s="10"/>
      <c r="J1850" s="10"/>
      <c r="K1850" s="10"/>
      <c r="L1850" s="10"/>
      <c r="M1850" s="10"/>
      <c r="N1850" s="10"/>
      <c r="P1850" s="1"/>
      <c r="S1850" s="1"/>
      <c r="W1850" s="1"/>
      <c r="AF1850" s="3"/>
      <c r="AG1850" s="3"/>
      <c r="AH1850" s="3"/>
      <c r="AI1850" s="3"/>
      <c r="AJ1850" s="3"/>
      <c r="AK1850" s="3"/>
      <c r="AL1850" s="3"/>
      <c r="AM1850" s="3"/>
      <c r="BC1850" s="3"/>
      <c r="BD1850" s="3"/>
      <c r="BE1850" s="3"/>
      <c r="BF1850" s="3"/>
    </row>
    <row r="1851" spans="1:58" x14ac:dyDescent="0.25">
      <c r="A1851" s="1" t="s">
        <v>67</v>
      </c>
      <c r="B1851" s="9"/>
      <c r="C1851" s="9"/>
      <c r="D1851" s="9"/>
      <c r="E1851" s="9">
        <v>1</v>
      </c>
      <c r="F1851" s="10">
        <v>1</v>
      </c>
      <c r="G1851" s="10">
        <v>0</v>
      </c>
      <c r="H1851" s="9">
        <v>1</v>
      </c>
      <c r="I1851" s="10">
        <v>2</v>
      </c>
      <c r="J1851" s="10">
        <v>1</v>
      </c>
      <c r="K1851" s="10"/>
      <c r="L1851" s="10"/>
      <c r="M1851" s="10"/>
      <c r="N1851" s="10"/>
      <c r="P1851" s="1"/>
      <c r="S1851" s="1"/>
      <c r="W1851" s="1"/>
      <c r="AF1851" s="3"/>
      <c r="AG1851" s="3"/>
      <c r="AH1851" s="3"/>
      <c r="AI1851" s="3"/>
      <c r="AJ1851" s="3"/>
      <c r="AK1851" s="3"/>
      <c r="AL1851" s="3"/>
      <c r="AM1851" s="3"/>
      <c r="BC1851" s="3"/>
      <c r="BD1851" s="3"/>
      <c r="BE1851" s="3"/>
      <c r="BF1851" s="3"/>
    </row>
    <row r="1852" spans="1:58" x14ac:dyDescent="0.25">
      <c r="A1852" s="1" t="s">
        <v>64</v>
      </c>
      <c r="B1852" s="9"/>
      <c r="C1852" s="9"/>
      <c r="D1852" s="9"/>
      <c r="E1852" s="9"/>
      <c r="F1852" s="10"/>
      <c r="G1852" s="10"/>
      <c r="H1852" s="9"/>
      <c r="I1852" s="10"/>
      <c r="J1852" s="10"/>
      <c r="K1852" s="10"/>
      <c r="L1852" s="10"/>
      <c r="M1852" s="10"/>
      <c r="N1852" s="10"/>
      <c r="P1852" s="1"/>
      <c r="S1852" s="1"/>
      <c r="W1852" s="1"/>
      <c r="AF1852" s="3"/>
      <c r="AG1852" s="3"/>
      <c r="AH1852" s="3"/>
      <c r="AI1852" s="3"/>
      <c r="AJ1852" s="3"/>
      <c r="AK1852" s="3"/>
      <c r="AL1852" s="3"/>
      <c r="AM1852" s="3"/>
      <c r="BC1852" s="3"/>
      <c r="BD1852" s="3"/>
      <c r="BE1852" s="3"/>
      <c r="BF1852" s="3"/>
    </row>
    <row r="1853" spans="1:58" x14ac:dyDescent="0.25">
      <c r="A1853" s="1" t="s">
        <v>60</v>
      </c>
      <c r="B1853" s="9"/>
      <c r="C1853" s="9"/>
      <c r="D1853" s="9"/>
      <c r="E1853" s="9"/>
      <c r="F1853" s="10"/>
      <c r="G1853" s="10"/>
      <c r="H1853" s="9"/>
      <c r="I1853" s="10"/>
      <c r="J1853" s="10"/>
      <c r="K1853" s="10"/>
      <c r="L1853" s="10"/>
      <c r="M1853" s="10"/>
      <c r="N1853" s="10"/>
      <c r="P1853" s="1"/>
      <c r="S1853" s="1"/>
      <c r="W1853" s="1"/>
      <c r="AF1853" s="3"/>
      <c r="AG1853" s="3"/>
      <c r="AH1853" s="3"/>
      <c r="AI1853" s="3"/>
      <c r="AJ1853" s="3"/>
      <c r="AK1853" s="3"/>
      <c r="AL1853" s="3"/>
      <c r="AM1853" s="3"/>
      <c r="BC1853" s="3"/>
      <c r="BD1853" s="3"/>
      <c r="BE1853" s="3"/>
      <c r="BF1853" s="3"/>
    </row>
    <row r="1854" spans="1:58" s="1" customFormat="1" x14ac:dyDescent="0.25">
      <c r="A1854" s="6" t="s">
        <v>68</v>
      </c>
      <c r="E1854" s="1">
        <f t="shared" ref="E1854:J1854" si="293">SUM(E1851:E1853)</f>
        <v>1</v>
      </c>
      <c r="F1854" s="1">
        <f t="shared" si="293"/>
        <v>1</v>
      </c>
      <c r="G1854" s="1">
        <f t="shared" si="293"/>
        <v>0</v>
      </c>
      <c r="H1854" s="1">
        <f t="shared" si="293"/>
        <v>1</v>
      </c>
      <c r="I1854" s="1">
        <f t="shared" si="293"/>
        <v>2</v>
      </c>
      <c r="J1854" s="1">
        <f t="shared" si="293"/>
        <v>1</v>
      </c>
      <c r="AF1854" s="4"/>
      <c r="AG1854" s="4"/>
      <c r="AH1854" s="4"/>
      <c r="AI1854" s="4"/>
      <c r="AJ1854" s="4"/>
      <c r="AK1854" s="4"/>
      <c r="AL1854" s="4"/>
      <c r="AM1854" s="4"/>
      <c r="AN1854" s="4"/>
      <c r="AO1854" s="4"/>
      <c r="AP1854" s="4"/>
      <c r="AQ1854" s="4"/>
      <c r="AR1854" s="4"/>
      <c r="AS1854" s="4"/>
      <c r="AT1854" s="4"/>
      <c r="AU1854" s="4"/>
      <c r="AV1854" s="4"/>
      <c r="AW1854" s="4"/>
      <c r="AX1854" s="4"/>
      <c r="AY1854" s="4"/>
      <c r="AZ1854" s="4"/>
      <c r="BA1854" s="4"/>
      <c r="BB1854" s="4"/>
      <c r="BC1854" s="4"/>
      <c r="BD1854" s="4"/>
      <c r="BE1854" s="4"/>
      <c r="BF1854" s="4"/>
    </row>
    <row r="1855" spans="1:58" x14ac:dyDescent="0.25">
      <c r="A1855" s="8" t="s">
        <v>365</v>
      </c>
      <c r="B1855" s="9"/>
      <c r="C1855" s="9"/>
      <c r="D1855" s="9"/>
      <c r="E1855" s="9"/>
      <c r="F1855" s="10"/>
      <c r="G1855" s="10"/>
      <c r="H1855" s="9"/>
      <c r="I1855" s="10"/>
      <c r="J1855" s="10"/>
      <c r="K1855" s="10"/>
      <c r="L1855" s="10"/>
      <c r="M1855" s="10"/>
      <c r="N1855" s="10"/>
      <c r="P1855" s="1"/>
      <c r="S1855" s="1"/>
      <c r="W1855" s="1"/>
      <c r="AF1855" s="3"/>
      <c r="AG1855" s="3"/>
      <c r="AH1855" s="3"/>
      <c r="AI1855" s="3"/>
      <c r="AJ1855" s="3"/>
      <c r="AK1855" s="3"/>
      <c r="AL1855" s="3"/>
      <c r="AM1855" s="3"/>
      <c r="BC1855" s="3"/>
      <c r="BD1855" s="3"/>
      <c r="BE1855" s="3"/>
      <c r="BF1855" s="3"/>
    </row>
    <row r="1856" spans="1:58" x14ac:dyDescent="0.25">
      <c r="A1856" s="1" t="s">
        <v>67</v>
      </c>
      <c r="B1856" s="11"/>
      <c r="C1856" s="11"/>
      <c r="D1856" s="11"/>
      <c r="E1856" s="11"/>
      <c r="F1856" s="11"/>
      <c r="G1856" s="11"/>
      <c r="H1856" s="9">
        <v>15</v>
      </c>
      <c r="I1856" s="10">
        <v>14</v>
      </c>
      <c r="J1856" s="10">
        <v>14</v>
      </c>
      <c r="K1856" s="10"/>
      <c r="L1856" s="10"/>
      <c r="M1856" s="10"/>
      <c r="N1856" s="10"/>
      <c r="P1856" s="1"/>
      <c r="S1856" s="1"/>
      <c r="W1856" s="1"/>
      <c r="AF1856" s="3"/>
      <c r="AG1856" s="3"/>
      <c r="AH1856" s="3"/>
      <c r="AI1856" s="3"/>
      <c r="AJ1856" s="3"/>
      <c r="AK1856" s="3"/>
      <c r="AL1856" s="3"/>
      <c r="AM1856" s="3"/>
      <c r="BC1856" s="3"/>
      <c r="BD1856" s="3"/>
      <c r="BE1856" s="3"/>
      <c r="BF1856" s="3"/>
    </row>
    <row r="1857" spans="1:58" x14ac:dyDescent="0.25">
      <c r="A1857" s="1" t="s">
        <v>64</v>
      </c>
      <c r="B1857" s="11"/>
      <c r="C1857" s="11"/>
      <c r="D1857" s="11"/>
      <c r="E1857" s="11"/>
      <c r="F1857" s="11"/>
      <c r="G1857" s="11"/>
      <c r="H1857" s="9"/>
      <c r="I1857" s="10"/>
      <c r="J1857" s="10"/>
      <c r="K1857" s="10"/>
      <c r="L1857" s="10"/>
      <c r="M1857" s="10"/>
      <c r="N1857" s="10"/>
      <c r="P1857" s="1"/>
      <c r="S1857" s="1"/>
      <c r="W1857" s="1"/>
      <c r="AF1857" s="3"/>
      <c r="AG1857" s="3"/>
      <c r="AH1857" s="3"/>
      <c r="AI1857" s="3"/>
      <c r="AJ1857" s="3"/>
      <c r="AK1857" s="3"/>
      <c r="AL1857" s="3"/>
      <c r="AM1857" s="3"/>
      <c r="BC1857" s="3"/>
      <c r="BD1857" s="3"/>
      <c r="BE1857" s="3"/>
      <c r="BF1857" s="3"/>
    </row>
    <row r="1858" spans="1:58" x14ac:dyDescent="0.25">
      <c r="A1858" s="1" t="s">
        <v>60</v>
      </c>
      <c r="B1858" s="11"/>
      <c r="C1858" s="11"/>
      <c r="D1858" s="11"/>
      <c r="E1858" s="11"/>
      <c r="F1858" s="11"/>
      <c r="G1858" s="11"/>
      <c r="H1858" s="9"/>
      <c r="I1858" s="10"/>
      <c r="J1858" s="10"/>
      <c r="K1858" s="10"/>
      <c r="L1858" s="10"/>
      <c r="M1858" s="10"/>
      <c r="N1858" s="10"/>
      <c r="P1858" s="1"/>
      <c r="S1858" s="1"/>
      <c r="W1858" s="1"/>
      <c r="AF1858" s="3"/>
      <c r="AG1858" s="3"/>
      <c r="AH1858" s="3"/>
      <c r="AI1858" s="3"/>
      <c r="AJ1858" s="3"/>
      <c r="AK1858" s="3"/>
      <c r="AL1858" s="3"/>
      <c r="AM1858" s="3"/>
      <c r="BC1858" s="3"/>
      <c r="BD1858" s="3"/>
      <c r="BE1858" s="3"/>
      <c r="BF1858" s="3"/>
    </row>
    <row r="1859" spans="1:58" s="1" customFormat="1" x14ac:dyDescent="0.25">
      <c r="A1859" s="6" t="s">
        <v>68</v>
      </c>
      <c r="H1859" s="1">
        <f>SUM(H1856:H1858)</f>
        <v>15</v>
      </c>
      <c r="I1859" s="1">
        <f>SUM(I1856:I1858)</f>
        <v>14</v>
      </c>
      <c r="J1859" s="1">
        <f>SUM(J1856:J1858)</f>
        <v>14</v>
      </c>
      <c r="AF1859" s="4"/>
      <c r="AG1859" s="4"/>
      <c r="AH1859" s="4"/>
      <c r="AI1859" s="4"/>
      <c r="AJ1859" s="4"/>
      <c r="AK1859" s="4"/>
      <c r="AL1859" s="4"/>
      <c r="AM1859" s="4"/>
      <c r="AN1859" s="4"/>
      <c r="AO1859" s="4"/>
      <c r="AP1859" s="4"/>
      <c r="AQ1859" s="4"/>
      <c r="AR1859" s="4"/>
      <c r="AS1859" s="4"/>
      <c r="AT1859" s="4"/>
      <c r="AU1859" s="4"/>
      <c r="AV1859" s="4"/>
      <c r="AW1859" s="4"/>
      <c r="AX1859" s="4"/>
      <c r="AY1859" s="4"/>
      <c r="AZ1859" s="4"/>
      <c r="BA1859" s="4"/>
      <c r="BB1859" s="4"/>
      <c r="BC1859" s="4"/>
      <c r="BD1859" s="4"/>
      <c r="BE1859" s="4"/>
      <c r="BF1859" s="4"/>
    </row>
    <row r="1860" spans="1:58" x14ac:dyDescent="0.25">
      <c r="A1860" s="8" t="s">
        <v>366</v>
      </c>
      <c r="B1860" s="11"/>
      <c r="C1860" s="11"/>
      <c r="D1860" s="11"/>
      <c r="E1860" s="11"/>
      <c r="F1860" s="11"/>
      <c r="G1860" s="11"/>
      <c r="H1860" s="9"/>
      <c r="I1860" s="10"/>
      <c r="J1860" s="10"/>
      <c r="K1860" s="10"/>
      <c r="L1860" s="10"/>
      <c r="M1860" s="10"/>
      <c r="N1860" s="10"/>
      <c r="P1860" s="1"/>
      <c r="S1860" s="1"/>
      <c r="W1860" s="1"/>
      <c r="AF1860" s="3"/>
      <c r="AG1860" s="3"/>
      <c r="AH1860" s="3"/>
      <c r="AI1860" s="3"/>
      <c r="AJ1860" s="3"/>
      <c r="AK1860" s="3"/>
      <c r="AL1860" s="3"/>
      <c r="AM1860" s="3"/>
      <c r="BC1860" s="3"/>
      <c r="BD1860" s="3"/>
      <c r="BE1860" s="3"/>
      <c r="BF1860" s="3"/>
    </row>
    <row r="1861" spans="1:58" x14ac:dyDescent="0.25">
      <c r="A1861" s="1" t="s">
        <v>67</v>
      </c>
      <c r="B1861" s="11"/>
      <c r="C1861" s="11"/>
      <c r="D1861" s="11"/>
      <c r="E1861" s="11"/>
      <c r="F1861" s="11"/>
      <c r="G1861" s="11"/>
      <c r="H1861" s="9"/>
      <c r="I1861" s="10">
        <v>15</v>
      </c>
      <c r="J1861" s="10">
        <v>94</v>
      </c>
      <c r="K1861" s="10"/>
      <c r="L1861" s="10"/>
      <c r="M1861" s="10"/>
      <c r="N1861" s="10"/>
      <c r="P1861" s="1"/>
      <c r="S1861" s="1"/>
      <c r="W1861" s="1"/>
      <c r="AF1861" s="3"/>
      <c r="AG1861" s="3"/>
      <c r="AH1861" s="3"/>
      <c r="AI1861" s="3"/>
      <c r="AJ1861" s="3"/>
      <c r="AK1861" s="3"/>
      <c r="AL1861" s="3"/>
      <c r="AM1861" s="3"/>
      <c r="BC1861" s="3"/>
      <c r="BD1861" s="3"/>
      <c r="BE1861" s="3"/>
      <c r="BF1861" s="3"/>
    </row>
    <row r="1862" spans="1:58" x14ac:dyDescent="0.25">
      <c r="A1862" s="1" t="s">
        <v>64</v>
      </c>
      <c r="B1862" s="11"/>
      <c r="C1862" s="11"/>
      <c r="D1862" s="11"/>
      <c r="E1862" s="11"/>
      <c r="F1862" s="11"/>
      <c r="G1862" s="11"/>
      <c r="H1862" s="9"/>
      <c r="I1862" s="10"/>
      <c r="J1862" s="10"/>
      <c r="K1862" s="10"/>
      <c r="L1862" s="10"/>
      <c r="M1862" s="10"/>
      <c r="N1862" s="10"/>
      <c r="P1862" s="1"/>
      <c r="S1862" s="1"/>
      <c r="W1862" s="1"/>
      <c r="AF1862" s="3"/>
      <c r="AG1862" s="3"/>
      <c r="AH1862" s="3"/>
      <c r="AI1862" s="3"/>
      <c r="AJ1862" s="3"/>
      <c r="AK1862" s="3"/>
      <c r="AL1862" s="3"/>
      <c r="AM1862" s="3"/>
      <c r="BC1862" s="3"/>
      <c r="BD1862" s="3"/>
      <c r="BE1862" s="3"/>
      <c r="BF1862" s="3"/>
    </row>
    <row r="1863" spans="1:58" x14ac:dyDescent="0.25">
      <c r="A1863" s="1" t="s">
        <v>60</v>
      </c>
      <c r="B1863" s="11"/>
      <c r="C1863" s="11"/>
      <c r="D1863" s="11"/>
      <c r="E1863" s="11"/>
      <c r="F1863" s="11"/>
      <c r="G1863" s="11"/>
      <c r="H1863" s="9"/>
      <c r="I1863" s="10"/>
      <c r="J1863" s="10"/>
      <c r="K1863" s="10"/>
      <c r="L1863" s="10"/>
      <c r="M1863" s="10"/>
      <c r="N1863" s="10"/>
      <c r="P1863" s="1"/>
      <c r="S1863" s="1"/>
      <c r="W1863" s="1"/>
      <c r="AF1863" s="3"/>
      <c r="AG1863" s="3"/>
      <c r="AH1863" s="3"/>
      <c r="AI1863" s="3"/>
      <c r="AJ1863" s="3"/>
      <c r="AK1863" s="3"/>
      <c r="AL1863" s="3"/>
      <c r="AM1863" s="3"/>
      <c r="BC1863" s="3"/>
      <c r="BD1863" s="3"/>
      <c r="BE1863" s="3"/>
      <c r="BF1863" s="3"/>
    </row>
    <row r="1864" spans="1:58" s="1" customFormat="1" x14ac:dyDescent="0.25">
      <c r="A1864" s="6" t="s">
        <v>68</v>
      </c>
      <c r="I1864" s="1">
        <f>SUM(I1861:I1863)</f>
        <v>15</v>
      </c>
      <c r="J1864" s="1">
        <f>SUM(J1861:J1863)</f>
        <v>94</v>
      </c>
      <c r="AF1864" s="4"/>
      <c r="AG1864" s="4"/>
      <c r="AH1864" s="4"/>
      <c r="AI1864" s="4"/>
      <c r="AJ1864" s="4"/>
      <c r="AK1864" s="4"/>
      <c r="AL1864" s="4"/>
      <c r="AM1864" s="4"/>
      <c r="AN1864" s="4"/>
      <c r="AO1864" s="4"/>
      <c r="AP1864" s="4"/>
      <c r="AQ1864" s="4"/>
      <c r="AR1864" s="4"/>
      <c r="AS1864" s="4"/>
      <c r="AT1864" s="4"/>
      <c r="AU1864" s="4"/>
      <c r="AV1864" s="4"/>
      <c r="AW1864" s="4"/>
      <c r="AX1864" s="4"/>
      <c r="AY1864" s="4"/>
      <c r="AZ1864" s="4"/>
      <c r="BA1864" s="4"/>
      <c r="BB1864" s="4"/>
      <c r="BC1864" s="4"/>
      <c r="BD1864" s="4"/>
      <c r="BE1864" s="4"/>
      <c r="BF1864" s="4"/>
    </row>
    <row r="1865" spans="1:58" x14ac:dyDescent="0.25">
      <c r="A1865" s="8" t="s">
        <v>367</v>
      </c>
      <c r="B1865" s="11"/>
      <c r="C1865" s="11"/>
      <c r="D1865" s="11"/>
      <c r="E1865" s="11"/>
      <c r="F1865" s="11"/>
      <c r="G1865" s="11"/>
      <c r="H1865" s="9"/>
      <c r="I1865" s="10"/>
      <c r="J1865" s="10"/>
      <c r="K1865" s="10"/>
      <c r="L1865" s="10"/>
      <c r="M1865" s="10"/>
      <c r="N1865" s="10"/>
      <c r="P1865" s="1"/>
      <c r="S1865" s="1"/>
      <c r="W1865" s="1"/>
      <c r="AF1865" s="3"/>
      <c r="AG1865" s="3"/>
      <c r="AH1865" s="3"/>
      <c r="AI1865" s="3"/>
      <c r="AJ1865" s="3"/>
      <c r="AK1865" s="3"/>
      <c r="AL1865" s="3"/>
      <c r="AM1865" s="3"/>
      <c r="BC1865" s="3"/>
      <c r="BD1865" s="3"/>
      <c r="BE1865" s="3"/>
      <c r="BF1865" s="3"/>
    </row>
    <row r="1866" spans="1:58" x14ac:dyDescent="0.25">
      <c r="A1866" s="1" t="s">
        <v>67</v>
      </c>
      <c r="B1866" s="11"/>
      <c r="C1866" s="11"/>
      <c r="D1866" s="11"/>
      <c r="E1866" s="11"/>
      <c r="F1866" s="11"/>
      <c r="G1866" s="11"/>
      <c r="H1866" s="9"/>
      <c r="I1866" s="10"/>
      <c r="J1866" s="10"/>
      <c r="K1866" s="10">
        <v>3</v>
      </c>
      <c r="L1866" s="10">
        <v>3</v>
      </c>
      <c r="M1866" s="10">
        <v>0</v>
      </c>
      <c r="N1866" s="10">
        <v>19</v>
      </c>
      <c r="P1866" s="1"/>
      <c r="S1866" s="1"/>
      <c r="W1866" s="1"/>
      <c r="AF1866" s="3"/>
      <c r="AG1866" s="3"/>
      <c r="AH1866" s="3"/>
      <c r="AI1866" s="3"/>
      <c r="AJ1866" s="3"/>
      <c r="AK1866" s="3"/>
      <c r="AL1866" s="3"/>
      <c r="AM1866" s="3"/>
      <c r="BC1866" s="3"/>
      <c r="BD1866" s="3"/>
      <c r="BE1866" s="3"/>
      <c r="BF1866" s="3"/>
    </row>
    <row r="1867" spans="1:58" x14ac:dyDescent="0.25">
      <c r="A1867" s="1" t="s">
        <v>64</v>
      </c>
      <c r="B1867" s="11"/>
      <c r="C1867" s="11"/>
      <c r="D1867" s="11"/>
      <c r="E1867" s="11"/>
      <c r="F1867" s="11"/>
      <c r="G1867" s="11"/>
      <c r="H1867" s="9"/>
      <c r="I1867" s="10"/>
      <c r="J1867" s="10"/>
      <c r="K1867" s="10"/>
      <c r="L1867" s="10"/>
      <c r="M1867" s="10"/>
      <c r="N1867" s="10"/>
      <c r="P1867" s="1"/>
      <c r="S1867" s="1"/>
      <c r="W1867" s="1"/>
      <c r="AF1867" s="3"/>
      <c r="AG1867" s="3"/>
      <c r="AH1867" s="3"/>
      <c r="AI1867" s="3"/>
      <c r="AJ1867" s="3"/>
      <c r="AK1867" s="3"/>
      <c r="AL1867" s="3"/>
      <c r="AM1867" s="3"/>
      <c r="BC1867" s="3"/>
      <c r="BD1867" s="3"/>
      <c r="BE1867" s="3"/>
      <c r="BF1867" s="3"/>
    </row>
    <row r="1868" spans="1:58" x14ac:dyDescent="0.25">
      <c r="A1868" s="1" t="s">
        <v>60</v>
      </c>
      <c r="B1868" s="11"/>
      <c r="C1868" s="11"/>
      <c r="D1868" s="11"/>
      <c r="E1868" s="11"/>
      <c r="F1868" s="11"/>
      <c r="G1868" s="11"/>
      <c r="H1868" s="9"/>
      <c r="I1868" s="10"/>
      <c r="J1868" s="10"/>
      <c r="K1868" s="10"/>
      <c r="L1868" s="10"/>
      <c r="M1868" s="10"/>
      <c r="N1868" s="10"/>
      <c r="P1868" s="1"/>
      <c r="S1868" s="1"/>
      <c r="W1868" s="1"/>
      <c r="AF1868" s="3"/>
      <c r="AG1868" s="3"/>
      <c r="AH1868" s="3"/>
      <c r="AI1868" s="3"/>
      <c r="AJ1868" s="3"/>
      <c r="AK1868" s="3"/>
      <c r="AL1868" s="3"/>
      <c r="AM1868" s="3"/>
      <c r="BC1868" s="3"/>
      <c r="BD1868" s="3"/>
      <c r="BE1868" s="3"/>
      <c r="BF1868" s="3"/>
    </row>
    <row r="1869" spans="1:58" s="1" customFormat="1" x14ac:dyDescent="0.25">
      <c r="A1869" s="6" t="s">
        <v>68</v>
      </c>
      <c r="K1869" s="1">
        <f>SUM(K1866:K1868)</f>
        <v>3</v>
      </c>
      <c r="L1869" s="1">
        <f>SUM(L1866:L1868)</f>
        <v>3</v>
      </c>
      <c r="M1869" s="1">
        <f>SUM(M1866:M1868)</f>
        <v>0</v>
      </c>
      <c r="N1869" s="1">
        <f>SUM(N1866:N1868)</f>
        <v>19</v>
      </c>
      <c r="AF1869" s="4"/>
      <c r="AG1869" s="4"/>
      <c r="AH1869" s="4"/>
      <c r="AI1869" s="4"/>
      <c r="AJ1869" s="4"/>
      <c r="AK1869" s="4"/>
      <c r="AL1869" s="4"/>
      <c r="AM1869" s="4"/>
      <c r="AN1869" s="4"/>
      <c r="AO1869" s="4"/>
      <c r="AP1869" s="4"/>
      <c r="AQ1869" s="4"/>
      <c r="AR1869" s="4"/>
      <c r="AS1869" s="4"/>
      <c r="AT1869" s="4"/>
      <c r="AU1869" s="4"/>
      <c r="AV1869" s="4"/>
      <c r="AW1869" s="4"/>
      <c r="AX1869" s="4"/>
      <c r="AY1869" s="4"/>
      <c r="AZ1869" s="4"/>
      <c r="BA1869" s="4"/>
      <c r="BB1869" s="4"/>
      <c r="BC1869" s="4"/>
      <c r="BD1869" s="4"/>
      <c r="BE1869" s="4"/>
      <c r="BF1869" s="4"/>
    </row>
    <row r="1870" spans="1:58" x14ac:dyDescent="0.25">
      <c r="A1870" s="8" t="s">
        <v>373</v>
      </c>
      <c r="B1870" s="11"/>
      <c r="C1870" s="11"/>
      <c r="D1870" s="11"/>
      <c r="E1870" s="11"/>
      <c r="F1870" s="11"/>
      <c r="G1870" s="11"/>
      <c r="H1870" s="9"/>
      <c r="I1870" s="10"/>
      <c r="J1870" s="10"/>
      <c r="K1870" s="10"/>
      <c r="L1870" s="10"/>
      <c r="M1870" s="10"/>
      <c r="N1870" s="10"/>
      <c r="P1870" s="1"/>
      <c r="S1870" s="1"/>
      <c r="W1870" s="1"/>
      <c r="AF1870" s="3"/>
      <c r="AG1870" s="3"/>
      <c r="AH1870" s="3"/>
      <c r="AI1870" s="3"/>
      <c r="AJ1870" s="3"/>
      <c r="AK1870" s="3"/>
      <c r="AL1870" s="3"/>
      <c r="AM1870" s="3"/>
      <c r="BC1870" s="3"/>
      <c r="BD1870" s="3"/>
      <c r="BE1870" s="3"/>
      <c r="BF1870" s="3"/>
    </row>
    <row r="1871" spans="1:58" x14ac:dyDescent="0.25">
      <c r="A1871" s="1" t="s">
        <v>67</v>
      </c>
      <c r="B1871" s="9">
        <v>10</v>
      </c>
      <c r="C1871" s="9">
        <v>8</v>
      </c>
      <c r="D1871" s="9">
        <v>6</v>
      </c>
      <c r="E1871" s="9"/>
      <c r="F1871" s="10"/>
      <c r="G1871" s="10"/>
      <c r="H1871" s="8"/>
      <c r="I1871" s="8"/>
      <c r="J1871" s="8"/>
      <c r="K1871" s="8"/>
      <c r="L1871" s="8"/>
      <c r="M1871" s="8"/>
      <c r="N1871" s="8"/>
      <c r="P1871" s="1"/>
      <c r="S1871" s="1"/>
      <c r="W1871" s="1"/>
      <c r="AF1871" s="3"/>
      <c r="AG1871" s="3"/>
      <c r="AH1871" s="3"/>
      <c r="AI1871" s="3"/>
      <c r="AJ1871" s="3"/>
      <c r="AK1871" s="3"/>
      <c r="AL1871" s="3"/>
      <c r="AM1871" s="3"/>
      <c r="BC1871" s="3"/>
      <c r="BD1871" s="3"/>
      <c r="BE1871" s="3"/>
      <c r="BF1871" s="3"/>
    </row>
    <row r="1872" spans="1:58" x14ac:dyDescent="0.25">
      <c r="A1872" s="1" t="s">
        <v>64</v>
      </c>
      <c r="B1872" s="9"/>
      <c r="C1872" s="9"/>
      <c r="D1872" s="9"/>
      <c r="E1872" s="9"/>
      <c r="F1872" s="10"/>
      <c r="G1872" s="10"/>
      <c r="H1872" s="8"/>
      <c r="I1872" s="8"/>
      <c r="J1872" s="8"/>
      <c r="K1872" s="8"/>
      <c r="L1872" s="8"/>
      <c r="M1872" s="8"/>
      <c r="N1872" s="8"/>
      <c r="P1872" s="1"/>
      <c r="S1872" s="1"/>
      <c r="W1872" s="1"/>
      <c r="AF1872" s="3"/>
      <c r="AG1872" s="3"/>
      <c r="AH1872" s="3"/>
      <c r="AI1872" s="3"/>
      <c r="AJ1872" s="3"/>
      <c r="AK1872" s="3"/>
      <c r="AL1872" s="3"/>
      <c r="AM1872" s="3"/>
      <c r="BC1872" s="3"/>
      <c r="BD1872" s="3"/>
      <c r="BE1872" s="3"/>
      <c r="BF1872" s="3"/>
    </row>
    <row r="1873" spans="1:68" x14ac:dyDescent="0.25">
      <c r="A1873" s="1" t="s">
        <v>60</v>
      </c>
      <c r="B1873" s="9"/>
      <c r="C1873" s="9"/>
      <c r="D1873" s="9"/>
      <c r="E1873" s="9"/>
      <c r="F1873" s="10"/>
      <c r="G1873" s="10"/>
      <c r="H1873" s="8"/>
      <c r="I1873" s="8"/>
      <c r="J1873" s="8"/>
      <c r="K1873" s="8"/>
      <c r="L1873" s="8"/>
      <c r="M1873" s="8"/>
      <c r="N1873" s="8"/>
      <c r="P1873" s="1"/>
      <c r="S1873" s="1"/>
      <c r="W1873" s="1"/>
      <c r="AF1873" s="3"/>
      <c r="AG1873" s="3"/>
      <c r="AH1873" s="3"/>
      <c r="AI1873" s="3"/>
      <c r="AJ1873" s="3"/>
      <c r="AK1873" s="3"/>
      <c r="AL1873" s="3"/>
      <c r="AM1873" s="3"/>
      <c r="BC1873" s="3"/>
      <c r="BD1873" s="3"/>
      <c r="BE1873" s="3"/>
      <c r="BF1873" s="3"/>
    </row>
    <row r="1874" spans="1:68" s="1" customFormat="1" x14ac:dyDescent="0.25">
      <c r="A1874" s="6" t="s">
        <v>68</v>
      </c>
      <c r="B1874" s="1">
        <f>SUM(B1871:B1873)</f>
        <v>10</v>
      </c>
      <c r="C1874" s="1">
        <f>SUM(C1871:C1873)</f>
        <v>8</v>
      </c>
      <c r="D1874" s="1">
        <f>SUM(D1871:D1873)</f>
        <v>6</v>
      </c>
      <c r="AF1874" s="4"/>
      <c r="AG1874" s="4"/>
      <c r="AH1874" s="4"/>
      <c r="AI1874" s="4"/>
      <c r="AJ1874" s="4"/>
      <c r="AK1874" s="4"/>
      <c r="AL1874" s="4"/>
      <c r="AM1874" s="4"/>
      <c r="AN1874" s="4"/>
      <c r="AO1874" s="4"/>
      <c r="AP1874" s="4"/>
      <c r="AQ1874" s="4"/>
      <c r="AR1874" s="4"/>
      <c r="AS1874" s="4"/>
      <c r="AT1874" s="4"/>
      <c r="AU1874" s="4"/>
      <c r="AV1874" s="4"/>
      <c r="AW1874" s="4"/>
      <c r="AX1874" s="4"/>
      <c r="AY1874" s="4"/>
      <c r="AZ1874" s="4"/>
      <c r="BA1874" s="4"/>
      <c r="BB1874" s="4"/>
      <c r="BC1874" s="4"/>
      <c r="BD1874" s="4"/>
      <c r="BE1874" s="4"/>
      <c r="BF1874" s="4"/>
    </row>
    <row r="1875" spans="1:68" x14ac:dyDescent="0.25">
      <c r="A1875" s="8" t="s">
        <v>374</v>
      </c>
      <c r="B1875" s="9"/>
      <c r="C1875" s="9"/>
      <c r="D1875" s="9"/>
      <c r="E1875" s="9"/>
      <c r="F1875" s="10"/>
      <c r="G1875" s="10"/>
      <c r="H1875" s="8"/>
      <c r="I1875" s="8"/>
      <c r="J1875" s="8"/>
      <c r="K1875" s="8"/>
      <c r="L1875" s="8"/>
      <c r="M1875" s="8"/>
      <c r="N1875" s="8"/>
      <c r="P1875" s="1"/>
      <c r="S1875" s="1"/>
      <c r="W1875" s="1"/>
      <c r="AF1875" s="3"/>
      <c r="AG1875" s="3"/>
      <c r="AH1875" s="3"/>
      <c r="AI1875" s="3"/>
      <c r="AJ1875" s="3"/>
      <c r="AK1875" s="3"/>
      <c r="AL1875" s="3"/>
      <c r="AM1875" s="3"/>
      <c r="BC1875" s="3"/>
      <c r="BD1875" s="3"/>
      <c r="BE1875" s="3"/>
      <c r="BF1875" s="3"/>
    </row>
    <row r="1876" spans="1:68" x14ac:dyDescent="0.25">
      <c r="A1876" s="1" t="s">
        <v>67</v>
      </c>
      <c r="B1876" s="9"/>
      <c r="C1876" s="9"/>
      <c r="D1876" s="9">
        <v>55</v>
      </c>
      <c r="E1876" s="9"/>
      <c r="F1876" s="10"/>
      <c r="G1876" s="10"/>
      <c r="H1876" s="8"/>
      <c r="I1876" s="8"/>
      <c r="J1876" s="8"/>
      <c r="K1876" s="8"/>
      <c r="L1876" s="8"/>
      <c r="M1876" s="8"/>
      <c r="N1876" s="8"/>
      <c r="P1876" s="1"/>
      <c r="S1876" s="1"/>
      <c r="W1876" s="1"/>
      <c r="AF1876" s="3"/>
      <c r="AG1876" s="3"/>
      <c r="AH1876" s="3"/>
      <c r="AI1876" s="3"/>
      <c r="AJ1876" s="3"/>
      <c r="AK1876" s="3"/>
      <c r="AL1876" s="3"/>
      <c r="AM1876" s="3"/>
      <c r="BC1876" s="3"/>
      <c r="BD1876" s="3"/>
      <c r="BE1876" s="3"/>
      <c r="BF1876" s="3"/>
    </row>
    <row r="1877" spans="1:68" s="13" customFormat="1" x14ac:dyDescent="0.25">
      <c r="A1877" s="1" t="s">
        <v>64</v>
      </c>
      <c r="B1877" s="26"/>
      <c r="C1877" s="26"/>
      <c r="D1877" s="26"/>
      <c r="E1877" s="26"/>
      <c r="F1877" s="26"/>
      <c r="G1877" s="26"/>
      <c r="H1877" s="10"/>
      <c r="I1877" s="10"/>
      <c r="J1877" s="10"/>
      <c r="K1877" s="10"/>
      <c r="L1877" s="10"/>
      <c r="M1877" s="26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Z1877" s="10"/>
      <c r="AA1877" s="10"/>
      <c r="AB1877" s="10"/>
      <c r="AC1877" s="10"/>
      <c r="AD1877" s="10"/>
      <c r="AE1877" s="10"/>
      <c r="AF1877" s="10"/>
      <c r="AG1877" s="10"/>
      <c r="AH1877" s="10"/>
      <c r="AI1877" s="10"/>
      <c r="AJ1877" s="10"/>
      <c r="AK1877" s="10"/>
      <c r="AL1877" s="10"/>
      <c r="AM1877" s="10"/>
      <c r="AN1877" s="10"/>
      <c r="AO1877" s="10"/>
      <c r="AP1877" s="10"/>
      <c r="AQ1877" s="10"/>
      <c r="AR1877" s="10"/>
      <c r="AS1877" s="10"/>
      <c r="AT1877" s="10"/>
      <c r="AU1877" s="10"/>
      <c r="AV1877" s="10"/>
      <c r="AW1877" s="10"/>
      <c r="AX1877" s="10"/>
      <c r="AY1877" s="10"/>
      <c r="AZ1877" s="10"/>
      <c r="BA1877" s="10"/>
      <c r="BB1877" s="10"/>
      <c r="BC1877" s="10"/>
      <c r="BD1877" s="14"/>
      <c r="BE1877" s="14"/>
      <c r="BF1877" s="14"/>
      <c r="BG1877" s="14"/>
      <c r="BH1877" s="14"/>
      <c r="BI1877" s="14"/>
    </row>
    <row r="1878" spans="1:68" s="13" customFormat="1" x14ac:dyDescent="0.25">
      <c r="A1878" s="1" t="s">
        <v>60</v>
      </c>
      <c r="B1878" s="26"/>
      <c r="C1878" s="26"/>
      <c r="D1878" s="26"/>
      <c r="E1878" s="26"/>
      <c r="F1878" s="26"/>
      <c r="G1878" s="26"/>
      <c r="H1878" s="10"/>
      <c r="I1878" s="10"/>
      <c r="J1878" s="10"/>
      <c r="K1878" s="10"/>
      <c r="L1878" s="10"/>
      <c r="M1878" s="26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  <c r="Z1878" s="10"/>
      <c r="AA1878" s="10"/>
      <c r="AB1878" s="10"/>
      <c r="AC1878" s="10"/>
      <c r="AD1878" s="10"/>
      <c r="AE1878" s="10"/>
      <c r="AF1878" s="10"/>
      <c r="AG1878" s="10"/>
      <c r="AH1878" s="10"/>
      <c r="AI1878" s="10"/>
      <c r="AJ1878" s="10"/>
      <c r="AK1878" s="10"/>
      <c r="AL1878" s="10"/>
      <c r="AM1878" s="10"/>
      <c r="AN1878" s="10"/>
      <c r="AO1878" s="10"/>
      <c r="AP1878" s="10"/>
      <c r="AQ1878" s="10"/>
      <c r="AR1878" s="10"/>
      <c r="AS1878" s="10"/>
      <c r="AT1878" s="10"/>
      <c r="AU1878" s="10"/>
      <c r="AV1878" s="10"/>
      <c r="AW1878" s="10"/>
      <c r="AX1878" s="10"/>
      <c r="AY1878" s="10"/>
      <c r="AZ1878" s="10"/>
      <c r="BA1878" s="10"/>
      <c r="BB1878" s="10"/>
      <c r="BC1878" s="10"/>
      <c r="BD1878" s="14"/>
      <c r="BE1878" s="14"/>
      <c r="BF1878" s="14"/>
      <c r="BG1878" s="14"/>
      <c r="BH1878" s="14"/>
      <c r="BI1878" s="14"/>
    </row>
    <row r="1879" spans="1:68" s="12" customFormat="1" x14ac:dyDescent="0.25">
      <c r="A1879" s="6" t="s">
        <v>68</v>
      </c>
      <c r="B1879" s="1"/>
      <c r="C1879" s="1"/>
      <c r="D1879" s="1">
        <f>SUM(D1876:D1878)</f>
        <v>55</v>
      </c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68"/>
      <c r="P1879" s="68"/>
      <c r="Q1879" s="68"/>
      <c r="R1879" s="68"/>
      <c r="S1879" s="68"/>
      <c r="T1879" s="68"/>
      <c r="U1879" s="68"/>
      <c r="V1879" s="68"/>
      <c r="W1879" s="68"/>
      <c r="X1879" s="68"/>
      <c r="Y1879" s="68"/>
      <c r="Z1879" s="68"/>
      <c r="AA1879" s="68"/>
      <c r="AB1879" s="68"/>
      <c r="AC1879" s="68"/>
      <c r="AD1879" s="68"/>
      <c r="AE1879" s="68"/>
      <c r="AF1879" s="68"/>
      <c r="AG1879" s="68"/>
      <c r="AH1879" s="68"/>
      <c r="AI1879" s="68"/>
      <c r="AJ1879" s="68"/>
      <c r="AK1879" s="68"/>
      <c r="AL1879" s="68"/>
      <c r="AM1879" s="68"/>
      <c r="AN1879" s="68"/>
      <c r="AO1879" s="68"/>
      <c r="AP1879" s="68"/>
      <c r="AQ1879" s="68"/>
      <c r="AR1879" s="68"/>
      <c r="AS1879" s="68"/>
      <c r="AT1879" s="68"/>
      <c r="AU1879" s="68"/>
      <c r="AV1879" s="68"/>
      <c r="AW1879" s="68"/>
      <c r="AX1879" s="68"/>
      <c r="AY1879" s="68"/>
      <c r="AZ1879" s="68"/>
      <c r="BA1879" s="68"/>
      <c r="BB1879" s="68"/>
      <c r="BC1879" s="68"/>
      <c r="BD1879" s="71"/>
      <c r="BE1879" s="71"/>
      <c r="BF1879" s="71"/>
      <c r="BG1879" s="71"/>
      <c r="BH1879" s="71"/>
      <c r="BI1879" s="71"/>
    </row>
    <row r="1880" spans="1:68" s="11" customFormat="1" x14ac:dyDescent="0.25">
      <c r="A1880" s="30" t="s">
        <v>438</v>
      </c>
      <c r="BD1880" s="9"/>
      <c r="BE1880" s="9"/>
      <c r="BF1880" s="9"/>
    </row>
    <row r="1881" spans="1:68" s="11" customFormat="1" x14ac:dyDescent="0.25">
      <c r="A1881" s="24" t="s">
        <v>67</v>
      </c>
      <c r="B1881" s="38">
        <f t="shared" ref="B1881:AG1881" si="294">+B1886+B1891+B1896+B1901+B1906+B1911+B1916+B1921+B1926+B1931</f>
        <v>0</v>
      </c>
      <c r="C1881" s="38">
        <f t="shared" si="294"/>
        <v>0</v>
      </c>
      <c r="D1881" s="38">
        <f t="shared" si="294"/>
        <v>0</v>
      </c>
      <c r="E1881" s="38">
        <f t="shared" si="294"/>
        <v>0</v>
      </c>
      <c r="F1881" s="38">
        <f t="shared" si="294"/>
        <v>0</v>
      </c>
      <c r="G1881" s="38">
        <f t="shared" si="294"/>
        <v>0</v>
      </c>
      <c r="H1881" s="38">
        <f t="shared" si="294"/>
        <v>1</v>
      </c>
      <c r="I1881" s="38">
        <f t="shared" si="294"/>
        <v>0</v>
      </c>
      <c r="J1881" s="38">
        <f t="shared" si="294"/>
        <v>0</v>
      </c>
      <c r="K1881" s="38">
        <f t="shared" si="294"/>
        <v>0</v>
      </c>
      <c r="L1881" s="38">
        <f t="shared" si="294"/>
        <v>2</v>
      </c>
      <c r="M1881" s="38">
        <f t="shared" si="294"/>
        <v>3</v>
      </c>
      <c r="N1881" s="38">
        <f t="shared" si="294"/>
        <v>3</v>
      </c>
      <c r="O1881" s="38">
        <f t="shared" si="294"/>
        <v>3</v>
      </c>
      <c r="P1881" s="38">
        <f t="shared" si="294"/>
        <v>3</v>
      </c>
      <c r="Q1881" s="38">
        <f t="shared" si="294"/>
        <v>5</v>
      </c>
      <c r="R1881" s="38">
        <f t="shared" si="294"/>
        <v>4</v>
      </c>
      <c r="S1881" s="38">
        <f t="shared" si="294"/>
        <v>7</v>
      </c>
      <c r="T1881" s="38">
        <f t="shared" si="294"/>
        <v>5</v>
      </c>
      <c r="U1881" s="38">
        <f t="shared" si="294"/>
        <v>2</v>
      </c>
      <c r="V1881" s="38">
        <f t="shared" si="294"/>
        <v>0</v>
      </c>
      <c r="W1881" s="38">
        <f t="shared" si="294"/>
        <v>0</v>
      </c>
      <c r="X1881" s="38">
        <f t="shared" si="294"/>
        <v>0</v>
      </c>
      <c r="Y1881" s="38">
        <f t="shared" si="294"/>
        <v>1</v>
      </c>
      <c r="Z1881" s="38">
        <f t="shared" si="294"/>
        <v>0</v>
      </c>
      <c r="AA1881" s="38">
        <f t="shared" si="294"/>
        <v>0</v>
      </c>
      <c r="AB1881" s="38">
        <f t="shared" si="294"/>
        <v>0</v>
      </c>
      <c r="AC1881" s="38">
        <f t="shared" si="294"/>
        <v>0</v>
      </c>
      <c r="AD1881" s="38">
        <f t="shared" si="294"/>
        <v>0</v>
      </c>
      <c r="AE1881" s="38">
        <f t="shared" si="294"/>
        <v>0</v>
      </c>
      <c r="AF1881" s="38">
        <f t="shared" si="294"/>
        <v>0</v>
      </c>
      <c r="AG1881" s="38">
        <f t="shared" si="294"/>
        <v>0</v>
      </c>
      <c r="AH1881" s="38">
        <f t="shared" ref="AH1881:BI1881" si="295">+AH1886+AH1891+AH1896+AH1901+AH1906+AH1911+AH1916+AH1921+AH1926+AH1931</f>
        <v>2</v>
      </c>
      <c r="AI1881" s="38">
        <f t="shared" si="295"/>
        <v>2</v>
      </c>
      <c r="AJ1881" s="38">
        <f t="shared" si="295"/>
        <v>2</v>
      </c>
      <c r="AK1881" s="38">
        <f t="shared" si="295"/>
        <v>0</v>
      </c>
      <c r="AL1881" s="38">
        <f t="shared" si="295"/>
        <v>0</v>
      </c>
      <c r="AM1881" s="38">
        <f t="shared" si="295"/>
        <v>0</v>
      </c>
      <c r="AN1881" s="38">
        <f t="shared" si="295"/>
        <v>0</v>
      </c>
      <c r="AO1881" s="38">
        <f t="shared" si="295"/>
        <v>0</v>
      </c>
      <c r="AP1881" s="38">
        <f t="shared" si="295"/>
        <v>0</v>
      </c>
      <c r="AQ1881" s="38">
        <f t="shared" si="295"/>
        <v>0</v>
      </c>
      <c r="AR1881" s="38">
        <f t="shared" si="295"/>
        <v>0</v>
      </c>
      <c r="AS1881" s="38">
        <f t="shared" si="295"/>
        <v>0</v>
      </c>
      <c r="AT1881" s="38">
        <f t="shared" si="295"/>
        <v>0</v>
      </c>
      <c r="AU1881" s="38">
        <f t="shared" si="295"/>
        <v>0</v>
      </c>
      <c r="AV1881" s="38">
        <f t="shared" si="295"/>
        <v>0</v>
      </c>
      <c r="AW1881" s="38">
        <f t="shared" si="295"/>
        <v>0</v>
      </c>
      <c r="AX1881" s="38">
        <f t="shared" si="295"/>
        <v>0</v>
      </c>
      <c r="AY1881" s="38">
        <f t="shared" si="295"/>
        <v>0</v>
      </c>
      <c r="AZ1881" s="38">
        <f t="shared" si="295"/>
        <v>0</v>
      </c>
      <c r="BA1881" s="38">
        <f t="shared" si="295"/>
        <v>0</v>
      </c>
      <c r="BB1881" s="38">
        <f t="shared" si="295"/>
        <v>0</v>
      </c>
      <c r="BC1881" s="38">
        <f t="shared" si="295"/>
        <v>0</v>
      </c>
      <c r="BD1881" s="38">
        <f t="shared" si="295"/>
        <v>0</v>
      </c>
      <c r="BE1881" s="38">
        <f t="shared" si="295"/>
        <v>0</v>
      </c>
      <c r="BF1881" s="38">
        <f t="shared" si="295"/>
        <v>0</v>
      </c>
      <c r="BG1881" s="38">
        <f t="shared" si="295"/>
        <v>0</v>
      </c>
      <c r="BH1881" s="38">
        <f t="shared" si="295"/>
        <v>0</v>
      </c>
      <c r="BI1881" s="38">
        <f t="shared" si="295"/>
        <v>0</v>
      </c>
      <c r="BJ1881" s="38">
        <f t="shared" ref="BJ1881:BK1881" si="296">+BJ1886+BJ1891+BJ1896+BJ1901+BJ1906+BJ1911+BJ1916+BJ1921+BJ1926+BJ1931</f>
        <v>0</v>
      </c>
      <c r="BK1881" s="38">
        <f t="shared" si="296"/>
        <v>0</v>
      </c>
      <c r="BL1881" s="38">
        <f t="shared" ref="BL1881:BM1881" si="297">+BL1886+BL1891+BL1896+BL1901+BL1906+BL1911+BL1916+BL1921+BL1926+BL1931</f>
        <v>0</v>
      </c>
      <c r="BM1881" s="38">
        <f t="shared" si="297"/>
        <v>0</v>
      </c>
      <c r="BN1881" s="38">
        <f t="shared" ref="BN1881" si="298">+BN1886+BN1891+BN1896+BN1901+BN1906+BN1911+BN1916+BN1921+BN1926+BN1931</f>
        <v>0</v>
      </c>
      <c r="BO1881" s="1">
        <v>0</v>
      </c>
      <c r="BP1881" s="1"/>
    </row>
    <row r="1882" spans="1:68" s="11" customFormat="1" x14ac:dyDescent="0.25">
      <c r="A1882" s="24" t="s">
        <v>64</v>
      </c>
      <c r="B1882" s="38">
        <f t="shared" ref="B1882:AG1882" si="299">+B1887+B1892+B1897+B1902+B1907+B1912+B1917+B1922+B1927+B1932</f>
        <v>0</v>
      </c>
      <c r="C1882" s="38">
        <f t="shared" si="299"/>
        <v>0</v>
      </c>
      <c r="D1882" s="38">
        <f t="shared" si="299"/>
        <v>0</v>
      </c>
      <c r="E1882" s="38">
        <f t="shared" si="299"/>
        <v>0</v>
      </c>
      <c r="F1882" s="38">
        <f t="shared" si="299"/>
        <v>0</v>
      </c>
      <c r="G1882" s="38">
        <f t="shared" si="299"/>
        <v>0</v>
      </c>
      <c r="H1882" s="38">
        <f t="shared" si="299"/>
        <v>0</v>
      </c>
      <c r="I1882" s="38">
        <f t="shared" si="299"/>
        <v>0</v>
      </c>
      <c r="J1882" s="38">
        <f t="shared" si="299"/>
        <v>0</v>
      </c>
      <c r="K1882" s="38">
        <f t="shared" si="299"/>
        <v>0</v>
      </c>
      <c r="L1882" s="38">
        <f t="shared" si="299"/>
        <v>0</v>
      </c>
      <c r="M1882" s="38">
        <f t="shared" si="299"/>
        <v>0</v>
      </c>
      <c r="N1882" s="38">
        <f t="shared" si="299"/>
        <v>0</v>
      </c>
      <c r="O1882" s="38">
        <f t="shared" si="299"/>
        <v>0</v>
      </c>
      <c r="P1882" s="38">
        <f t="shared" si="299"/>
        <v>0</v>
      </c>
      <c r="Q1882" s="38">
        <f t="shared" si="299"/>
        <v>0</v>
      </c>
      <c r="R1882" s="38">
        <f t="shared" si="299"/>
        <v>0</v>
      </c>
      <c r="S1882" s="38">
        <f t="shared" si="299"/>
        <v>0</v>
      </c>
      <c r="T1882" s="38">
        <f t="shared" si="299"/>
        <v>0</v>
      </c>
      <c r="U1882" s="38">
        <f t="shared" si="299"/>
        <v>0</v>
      </c>
      <c r="V1882" s="38">
        <f t="shared" si="299"/>
        <v>0</v>
      </c>
      <c r="W1882" s="38">
        <f t="shared" si="299"/>
        <v>0</v>
      </c>
      <c r="X1882" s="38">
        <f t="shared" si="299"/>
        <v>0</v>
      </c>
      <c r="Y1882" s="38">
        <f t="shared" si="299"/>
        <v>0</v>
      </c>
      <c r="Z1882" s="38">
        <f t="shared" si="299"/>
        <v>0</v>
      </c>
      <c r="AA1882" s="38">
        <f t="shared" si="299"/>
        <v>0</v>
      </c>
      <c r="AB1882" s="38">
        <f t="shared" si="299"/>
        <v>0</v>
      </c>
      <c r="AC1882" s="38">
        <f t="shared" si="299"/>
        <v>0</v>
      </c>
      <c r="AD1882" s="38">
        <f t="shared" si="299"/>
        <v>0</v>
      </c>
      <c r="AE1882" s="38">
        <f t="shared" si="299"/>
        <v>0</v>
      </c>
      <c r="AF1882" s="38">
        <f t="shared" si="299"/>
        <v>0</v>
      </c>
      <c r="AG1882" s="38">
        <f t="shared" si="299"/>
        <v>0</v>
      </c>
      <c r="AH1882" s="38">
        <f t="shared" ref="AH1882:BI1882" si="300">+AH1887+AH1892+AH1897+AH1902+AH1907+AH1912+AH1917+AH1922+AH1927+AH1932</f>
        <v>0</v>
      </c>
      <c r="AI1882" s="38">
        <f t="shared" si="300"/>
        <v>0</v>
      </c>
      <c r="AJ1882" s="38">
        <f t="shared" si="300"/>
        <v>0</v>
      </c>
      <c r="AK1882" s="38">
        <f t="shared" si="300"/>
        <v>0</v>
      </c>
      <c r="AL1882" s="38">
        <f t="shared" si="300"/>
        <v>0</v>
      </c>
      <c r="AM1882" s="38">
        <f t="shared" si="300"/>
        <v>0</v>
      </c>
      <c r="AN1882" s="38">
        <f t="shared" si="300"/>
        <v>0</v>
      </c>
      <c r="AO1882" s="38">
        <f t="shared" si="300"/>
        <v>0</v>
      </c>
      <c r="AP1882" s="38">
        <f t="shared" si="300"/>
        <v>0</v>
      </c>
      <c r="AQ1882" s="38">
        <f t="shared" si="300"/>
        <v>0</v>
      </c>
      <c r="AR1882" s="38">
        <f t="shared" si="300"/>
        <v>0</v>
      </c>
      <c r="AS1882" s="38">
        <f t="shared" si="300"/>
        <v>0</v>
      </c>
      <c r="AT1882" s="38">
        <f t="shared" si="300"/>
        <v>0</v>
      </c>
      <c r="AU1882" s="38">
        <f t="shared" si="300"/>
        <v>0</v>
      </c>
      <c r="AV1882" s="38">
        <f t="shared" si="300"/>
        <v>0</v>
      </c>
      <c r="AW1882" s="38">
        <f t="shared" si="300"/>
        <v>0</v>
      </c>
      <c r="AX1882" s="38">
        <f t="shared" si="300"/>
        <v>0</v>
      </c>
      <c r="AY1882" s="38">
        <f t="shared" si="300"/>
        <v>0</v>
      </c>
      <c r="AZ1882" s="38">
        <f t="shared" si="300"/>
        <v>0</v>
      </c>
      <c r="BA1882" s="38">
        <f t="shared" si="300"/>
        <v>0</v>
      </c>
      <c r="BB1882" s="38">
        <f t="shared" si="300"/>
        <v>0</v>
      </c>
      <c r="BC1882" s="38">
        <f t="shared" si="300"/>
        <v>0</v>
      </c>
      <c r="BD1882" s="38">
        <f t="shared" si="300"/>
        <v>0</v>
      </c>
      <c r="BE1882" s="38">
        <f t="shared" si="300"/>
        <v>0</v>
      </c>
      <c r="BF1882" s="38">
        <f t="shared" si="300"/>
        <v>0</v>
      </c>
      <c r="BG1882" s="38">
        <f t="shared" si="300"/>
        <v>0</v>
      </c>
      <c r="BH1882" s="38">
        <f t="shared" si="300"/>
        <v>0</v>
      </c>
      <c r="BI1882" s="38">
        <f t="shared" si="300"/>
        <v>0</v>
      </c>
      <c r="BJ1882" s="38">
        <f t="shared" ref="BJ1882:BK1882" si="301">+BJ1887+BJ1892+BJ1897+BJ1902+BJ1907+BJ1912+BJ1917+BJ1922+BJ1927+BJ1932</f>
        <v>0</v>
      </c>
      <c r="BK1882" s="38">
        <f t="shared" si="301"/>
        <v>0</v>
      </c>
      <c r="BL1882" s="38">
        <f t="shared" ref="BL1882:BM1882" si="302">+BL1887+BL1892+BL1897+BL1902+BL1907+BL1912+BL1917+BL1922+BL1927+BL1932</f>
        <v>0</v>
      </c>
      <c r="BM1882" s="38">
        <f t="shared" si="302"/>
        <v>0</v>
      </c>
      <c r="BN1882" s="38">
        <f t="shared" ref="BN1882" si="303">+BN1887+BN1892+BN1897+BN1902+BN1907+BN1912+BN1917+BN1922+BN1927+BN1932</f>
        <v>0</v>
      </c>
      <c r="BO1882" s="1">
        <v>0</v>
      </c>
      <c r="BP1882" s="1"/>
    </row>
    <row r="1883" spans="1:68" s="11" customFormat="1" x14ac:dyDescent="0.25">
      <c r="A1883" s="24" t="s">
        <v>60</v>
      </c>
      <c r="B1883" s="38">
        <f t="shared" ref="B1883:AG1883" si="304">+B1888+B1893+B1898+B1903+B1908+B1913+B1918+B1923+B1928+B1933</f>
        <v>0</v>
      </c>
      <c r="C1883" s="38">
        <f t="shared" si="304"/>
        <v>0</v>
      </c>
      <c r="D1883" s="38">
        <f t="shared" si="304"/>
        <v>0</v>
      </c>
      <c r="E1883" s="38">
        <f t="shared" si="304"/>
        <v>0</v>
      </c>
      <c r="F1883" s="38">
        <f t="shared" si="304"/>
        <v>0</v>
      </c>
      <c r="G1883" s="38">
        <f t="shared" si="304"/>
        <v>0</v>
      </c>
      <c r="H1883" s="38">
        <f t="shared" si="304"/>
        <v>0</v>
      </c>
      <c r="I1883" s="38">
        <f t="shared" si="304"/>
        <v>0</v>
      </c>
      <c r="J1883" s="38">
        <f t="shared" si="304"/>
        <v>0</v>
      </c>
      <c r="K1883" s="38">
        <f t="shared" si="304"/>
        <v>0</v>
      </c>
      <c r="L1883" s="38">
        <f t="shared" si="304"/>
        <v>0</v>
      </c>
      <c r="M1883" s="38">
        <f t="shared" si="304"/>
        <v>0</v>
      </c>
      <c r="N1883" s="38">
        <f t="shared" si="304"/>
        <v>0</v>
      </c>
      <c r="O1883" s="38">
        <f t="shared" si="304"/>
        <v>0</v>
      </c>
      <c r="P1883" s="38">
        <f t="shared" si="304"/>
        <v>0</v>
      </c>
      <c r="Q1883" s="38">
        <f t="shared" si="304"/>
        <v>0</v>
      </c>
      <c r="R1883" s="38">
        <f t="shared" si="304"/>
        <v>0</v>
      </c>
      <c r="S1883" s="38">
        <f t="shared" si="304"/>
        <v>0</v>
      </c>
      <c r="T1883" s="38">
        <f t="shared" si="304"/>
        <v>0</v>
      </c>
      <c r="U1883" s="38">
        <f t="shared" si="304"/>
        <v>0</v>
      </c>
      <c r="V1883" s="38">
        <f t="shared" si="304"/>
        <v>0</v>
      </c>
      <c r="W1883" s="38">
        <f t="shared" si="304"/>
        <v>0</v>
      </c>
      <c r="X1883" s="38">
        <f t="shared" si="304"/>
        <v>0</v>
      </c>
      <c r="Y1883" s="38">
        <f t="shared" si="304"/>
        <v>0</v>
      </c>
      <c r="Z1883" s="38">
        <f t="shared" si="304"/>
        <v>0</v>
      </c>
      <c r="AA1883" s="38">
        <f t="shared" si="304"/>
        <v>0</v>
      </c>
      <c r="AB1883" s="38">
        <f t="shared" si="304"/>
        <v>0</v>
      </c>
      <c r="AC1883" s="38">
        <f t="shared" si="304"/>
        <v>0</v>
      </c>
      <c r="AD1883" s="38">
        <f t="shared" si="304"/>
        <v>0</v>
      </c>
      <c r="AE1883" s="38">
        <f t="shared" si="304"/>
        <v>0</v>
      </c>
      <c r="AF1883" s="38">
        <f t="shared" si="304"/>
        <v>0</v>
      </c>
      <c r="AG1883" s="38">
        <f t="shared" si="304"/>
        <v>0</v>
      </c>
      <c r="AH1883" s="38">
        <f t="shared" ref="AH1883:BI1883" si="305">+AH1888+AH1893+AH1898+AH1903+AH1908+AH1913+AH1918+AH1923+AH1928+AH1933</f>
        <v>0</v>
      </c>
      <c r="AI1883" s="38">
        <f t="shared" si="305"/>
        <v>0</v>
      </c>
      <c r="AJ1883" s="38">
        <f t="shared" si="305"/>
        <v>0</v>
      </c>
      <c r="AK1883" s="38">
        <f t="shared" si="305"/>
        <v>0</v>
      </c>
      <c r="AL1883" s="38">
        <f t="shared" si="305"/>
        <v>0</v>
      </c>
      <c r="AM1883" s="38">
        <f t="shared" si="305"/>
        <v>0</v>
      </c>
      <c r="AN1883" s="38">
        <f t="shared" si="305"/>
        <v>0</v>
      </c>
      <c r="AO1883" s="38">
        <f t="shared" si="305"/>
        <v>0</v>
      </c>
      <c r="AP1883" s="38">
        <f t="shared" si="305"/>
        <v>0</v>
      </c>
      <c r="AQ1883" s="38">
        <f t="shared" si="305"/>
        <v>0</v>
      </c>
      <c r="AR1883" s="38">
        <f t="shared" si="305"/>
        <v>0</v>
      </c>
      <c r="AS1883" s="38">
        <f t="shared" si="305"/>
        <v>0</v>
      </c>
      <c r="AT1883" s="38">
        <f t="shared" si="305"/>
        <v>0</v>
      </c>
      <c r="AU1883" s="38">
        <f t="shared" si="305"/>
        <v>0</v>
      </c>
      <c r="AV1883" s="38">
        <f t="shared" si="305"/>
        <v>0</v>
      </c>
      <c r="AW1883" s="38">
        <f t="shared" si="305"/>
        <v>0</v>
      </c>
      <c r="AX1883" s="38">
        <f t="shared" si="305"/>
        <v>0</v>
      </c>
      <c r="AY1883" s="38">
        <f t="shared" si="305"/>
        <v>0</v>
      </c>
      <c r="AZ1883" s="38">
        <f t="shared" si="305"/>
        <v>0</v>
      </c>
      <c r="BA1883" s="38">
        <f t="shared" si="305"/>
        <v>0</v>
      </c>
      <c r="BB1883" s="38">
        <f t="shared" si="305"/>
        <v>0</v>
      </c>
      <c r="BC1883" s="38">
        <f t="shared" si="305"/>
        <v>0</v>
      </c>
      <c r="BD1883" s="38">
        <f t="shared" si="305"/>
        <v>0</v>
      </c>
      <c r="BE1883" s="38">
        <f t="shared" si="305"/>
        <v>0</v>
      </c>
      <c r="BF1883" s="38">
        <f t="shared" si="305"/>
        <v>0</v>
      </c>
      <c r="BG1883" s="38">
        <f t="shared" si="305"/>
        <v>0</v>
      </c>
      <c r="BH1883" s="38">
        <f t="shared" si="305"/>
        <v>0</v>
      </c>
      <c r="BI1883" s="38">
        <f t="shared" si="305"/>
        <v>0</v>
      </c>
      <c r="BJ1883" s="38">
        <f t="shared" ref="BJ1883:BK1883" si="306">+BJ1888+BJ1893+BJ1898+BJ1903+BJ1908+BJ1913+BJ1918+BJ1923+BJ1928+BJ1933</f>
        <v>0</v>
      </c>
      <c r="BK1883" s="38">
        <f t="shared" si="306"/>
        <v>0</v>
      </c>
      <c r="BL1883" s="38">
        <f t="shared" ref="BL1883:BM1883" si="307">+BL1888+BL1893+BL1898+BL1903+BL1908+BL1913+BL1918+BL1923+BL1928+BL1933</f>
        <v>0</v>
      </c>
      <c r="BM1883" s="38">
        <f t="shared" si="307"/>
        <v>0</v>
      </c>
      <c r="BN1883" s="38">
        <f t="shared" ref="BN1883" si="308">+BN1888+BN1893+BN1898+BN1903+BN1908+BN1913+BN1918+BN1923+BN1928+BN1933</f>
        <v>0</v>
      </c>
      <c r="BO1883" s="1">
        <v>0</v>
      </c>
      <c r="BP1883" s="1"/>
    </row>
    <row r="1884" spans="1:68" s="11" customFormat="1" x14ac:dyDescent="0.25">
      <c r="A1884" s="25" t="s">
        <v>68</v>
      </c>
      <c r="B1884" s="38">
        <f>SUM(B1881:B1883)</f>
        <v>0</v>
      </c>
      <c r="C1884" s="38">
        <f>SUM(C1881:C1883)</f>
        <v>0</v>
      </c>
      <c r="D1884" s="38">
        <f t="shared" ref="D1884:BI1884" si="309">SUM(D1881:D1883)</f>
        <v>0</v>
      </c>
      <c r="E1884" s="38">
        <f t="shared" si="309"/>
        <v>0</v>
      </c>
      <c r="F1884" s="38">
        <f t="shared" si="309"/>
        <v>0</v>
      </c>
      <c r="G1884" s="38">
        <f t="shared" si="309"/>
        <v>0</v>
      </c>
      <c r="H1884" s="38">
        <f t="shared" si="309"/>
        <v>1</v>
      </c>
      <c r="I1884" s="38">
        <f t="shared" si="309"/>
        <v>0</v>
      </c>
      <c r="J1884" s="38">
        <f t="shared" si="309"/>
        <v>0</v>
      </c>
      <c r="K1884" s="38">
        <f t="shared" si="309"/>
        <v>0</v>
      </c>
      <c r="L1884" s="38">
        <f t="shared" si="309"/>
        <v>2</v>
      </c>
      <c r="M1884" s="38">
        <f t="shared" si="309"/>
        <v>3</v>
      </c>
      <c r="N1884" s="38">
        <f t="shared" si="309"/>
        <v>3</v>
      </c>
      <c r="O1884" s="38">
        <f t="shared" si="309"/>
        <v>3</v>
      </c>
      <c r="P1884" s="38">
        <f t="shared" si="309"/>
        <v>3</v>
      </c>
      <c r="Q1884" s="38">
        <f t="shared" si="309"/>
        <v>5</v>
      </c>
      <c r="R1884" s="38">
        <f t="shared" si="309"/>
        <v>4</v>
      </c>
      <c r="S1884" s="38">
        <f t="shared" si="309"/>
        <v>7</v>
      </c>
      <c r="T1884" s="38">
        <f t="shared" si="309"/>
        <v>5</v>
      </c>
      <c r="U1884" s="38">
        <f t="shared" si="309"/>
        <v>2</v>
      </c>
      <c r="V1884" s="38">
        <f t="shared" si="309"/>
        <v>0</v>
      </c>
      <c r="W1884" s="38">
        <f t="shared" si="309"/>
        <v>0</v>
      </c>
      <c r="X1884" s="38">
        <f t="shared" si="309"/>
        <v>0</v>
      </c>
      <c r="Y1884" s="38">
        <f t="shared" si="309"/>
        <v>1</v>
      </c>
      <c r="Z1884" s="38">
        <f t="shared" si="309"/>
        <v>0</v>
      </c>
      <c r="AA1884" s="38">
        <f t="shared" si="309"/>
        <v>0</v>
      </c>
      <c r="AB1884" s="38">
        <f t="shared" si="309"/>
        <v>0</v>
      </c>
      <c r="AC1884" s="38">
        <f t="shared" si="309"/>
        <v>0</v>
      </c>
      <c r="AD1884" s="38">
        <f t="shared" si="309"/>
        <v>0</v>
      </c>
      <c r="AE1884" s="38">
        <f t="shared" si="309"/>
        <v>0</v>
      </c>
      <c r="AF1884" s="38">
        <f t="shared" si="309"/>
        <v>0</v>
      </c>
      <c r="AG1884" s="38">
        <f t="shared" si="309"/>
        <v>0</v>
      </c>
      <c r="AH1884" s="38">
        <f t="shared" si="309"/>
        <v>2</v>
      </c>
      <c r="AI1884" s="38">
        <f t="shared" si="309"/>
        <v>2</v>
      </c>
      <c r="AJ1884" s="38">
        <f t="shared" si="309"/>
        <v>2</v>
      </c>
      <c r="AK1884" s="38">
        <f t="shared" si="309"/>
        <v>0</v>
      </c>
      <c r="AL1884" s="38">
        <f t="shared" si="309"/>
        <v>0</v>
      </c>
      <c r="AM1884" s="38">
        <f t="shared" si="309"/>
        <v>0</v>
      </c>
      <c r="AN1884" s="38">
        <f t="shared" si="309"/>
        <v>0</v>
      </c>
      <c r="AO1884" s="38">
        <f t="shared" si="309"/>
        <v>0</v>
      </c>
      <c r="AP1884" s="38">
        <f t="shared" si="309"/>
        <v>0</v>
      </c>
      <c r="AQ1884" s="38">
        <f t="shared" si="309"/>
        <v>0</v>
      </c>
      <c r="AR1884" s="38">
        <f t="shared" si="309"/>
        <v>0</v>
      </c>
      <c r="AS1884" s="38">
        <f t="shared" si="309"/>
        <v>0</v>
      </c>
      <c r="AT1884" s="38">
        <f t="shared" si="309"/>
        <v>0</v>
      </c>
      <c r="AU1884" s="38">
        <f t="shared" si="309"/>
        <v>0</v>
      </c>
      <c r="AV1884" s="38">
        <f t="shared" si="309"/>
        <v>0</v>
      </c>
      <c r="AW1884" s="38">
        <f t="shared" si="309"/>
        <v>0</v>
      </c>
      <c r="AX1884" s="38">
        <f t="shared" si="309"/>
        <v>0</v>
      </c>
      <c r="AY1884" s="38">
        <f t="shared" si="309"/>
        <v>0</v>
      </c>
      <c r="AZ1884" s="38">
        <f t="shared" si="309"/>
        <v>0</v>
      </c>
      <c r="BA1884" s="38">
        <f t="shared" si="309"/>
        <v>0</v>
      </c>
      <c r="BB1884" s="38">
        <f t="shared" si="309"/>
        <v>0</v>
      </c>
      <c r="BC1884" s="38">
        <f t="shared" si="309"/>
        <v>0</v>
      </c>
      <c r="BD1884" s="38">
        <f t="shared" si="309"/>
        <v>0</v>
      </c>
      <c r="BE1884" s="38">
        <f t="shared" si="309"/>
        <v>0</v>
      </c>
      <c r="BF1884" s="38">
        <f t="shared" si="309"/>
        <v>0</v>
      </c>
      <c r="BG1884" s="38">
        <f t="shared" si="309"/>
        <v>0</v>
      </c>
      <c r="BH1884" s="38">
        <f t="shared" si="309"/>
        <v>0</v>
      </c>
      <c r="BI1884" s="38">
        <f t="shared" si="309"/>
        <v>0</v>
      </c>
      <c r="BJ1884" s="38">
        <f t="shared" ref="BJ1884:BK1884" si="310">SUM(BJ1881:BJ1883)</f>
        <v>0</v>
      </c>
      <c r="BK1884" s="38">
        <f t="shared" si="310"/>
        <v>0</v>
      </c>
      <c r="BL1884" s="38">
        <f t="shared" ref="BL1884:BM1884" si="311">SUM(BL1881:BL1883)</f>
        <v>0</v>
      </c>
      <c r="BM1884" s="38">
        <f t="shared" si="311"/>
        <v>0</v>
      </c>
      <c r="BN1884" s="38">
        <f t="shared" ref="BN1884" si="312">SUM(BN1881:BN1883)</f>
        <v>0</v>
      </c>
      <c r="BO1884" s="1">
        <v>0</v>
      </c>
      <c r="BP1884" s="1"/>
    </row>
    <row r="1885" spans="1:68" s="11" customFormat="1" x14ac:dyDescent="0.25">
      <c r="A1885" s="8" t="s">
        <v>375</v>
      </c>
      <c r="V1885" s="10"/>
      <c r="W1885" s="10"/>
      <c r="X1885" s="10"/>
      <c r="Y1885" s="10"/>
      <c r="Z1885" s="10"/>
      <c r="AA1885" s="10"/>
      <c r="AB1885" s="10"/>
      <c r="AC1885" s="10"/>
      <c r="AD1885" s="10"/>
      <c r="AE1885" s="10"/>
      <c r="AF1885" s="8"/>
      <c r="AG1885" s="8"/>
      <c r="AH1885" s="8"/>
      <c r="AI1885" s="8"/>
      <c r="AJ1885" s="8"/>
      <c r="AK1885" s="8"/>
      <c r="AP1885" s="9"/>
      <c r="AQ1885" s="9"/>
      <c r="AR1885" s="9"/>
      <c r="AS1885" s="9"/>
      <c r="AT1885" s="9"/>
      <c r="AU1885" s="9"/>
      <c r="AV1885" s="9"/>
      <c r="AW1885" s="9"/>
      <c r="AX1885" s="9"/>
      <c r="AY1885" s="9"/>
      <c r="AZ1885" s="9"/>
      <c r="BA1885" s="9"/>
      <c r="BB1885" s="9"/>
      <c r="BC1885" s="9"/>
      <c r="BD1885" s="9"/>
      <c r="BE1885" s="9"/>
      <c r="BF1885" s="9"/>
    </row>
    <row r="1886" spans="1:68" s="11" customFormat="1" x14ac:dyDescent="0.25">
      <c r="A1886" s="1" t="s">
        <v>67</v>
      </c>
      <c r="B1886" s="9"/>
      <c r="C1886" s="9"/>
      <c r="D1886" s="9"/>
      <c r="E1886" s="9"/>
      <c r="F1886" s="10"/>
      <c r="G1886" s="10"/>
      <c r="H1886" s="9">
        <v>1</v>
      </c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  <c r="Z1886" s="10"/>
      <c r="AA1886" s="10"/>
      <c r="AB1886" s="10"/>
      <c r="AC1886" s="10"/>
      <c r="AD1886" s="10"/>
      <c r="AE1886" s="10"/>
      <c r="AF1886" s="8"/>
      <c r="AG1886" s="8"/>
      <c r="AH1886" s="8"/>
      <c r="AI1886" s="8"/>
      <c r="AJ1886" s="8"/>
      <c r="AK1886" s="8"/>
      <c r="AP1886" s="9"/>
      <c r="AQ1886" s="9"/>
      <c r="AR1886" s="9"/>
      <c r="AS1886" s="9"/>
      <c r="AT1886" s="9"/>
      <c r="AU1886" s="9"/>
      <c r="AV1886" s="9"/>
      <c r="AW1886" s="9"/>
      <c r="AX1886" s="9"/>
      <c r="AY1886" s="9"/>
      <c r="AZ1886" s="9"/>
      <c r="BA1886" s="9"/>
      <c r="BB1886" s="9"/>
      <c r="BC1886" s="9"/>
      <c r="BD1886" s="9"/>
      <c r="BE1886" s="9"/>
      <c r="BF1886" s="9"/>
    </row>
    <row r="1887" spans="1:68" s="11" customFormat="1" x14ac:dyDescent="0.25">
      <c r="A1887" s="1" t="s">
        <v>64</v>
      </c>
      <c r="B1887" s="9"/>
      <c r="C1887" s="9"/>
      <c r="D1887" s="9"/>
      <c r="E1887" s="9"/>
      <c r="F1887" s="10"/>
      <c r="G1887" s="10"/>
      <c r="H1887" s="9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  <c r="Z1887" s="10"/>
      <c r="AA1887" s="10"/>
      <c r="AB1887" s="10"/>
      <c r="AC1887" s="10"/>
      <c r="AD1887" s="10"/>
      <c r="AE1887" s="10"/>
      <c r="AF1887" s="8"/>
      <c r="AG1887" s="8"/>
      <c r="AH1887" s="8"/>
      <c r="AI1887" s="8"/>
      <c r="AJ1887" s="8"/>
      <c r="AK1887" s="8"/>
      <c r="AP1887" s="9"/>
      <c r="AQ1887" s="9"/>
      <c r="AR1887" s="9"/>
      <c r="AS1887" s="9"/>
      <c r="AT1887" s="9"/>
      <c r="AU1887" s="9"/>
      <c r="AV1887" s="9"/>
      <c r="AW1887" s="9"/>
      <c r="AX1887" s="9"/>
      <c r="AY1887" s="9"/>
      <c r="AZ1887" s="9"/>
      <c r="BA1887" s="9"/>
      <c r="BB1887" s="9"/>
      <c r="BC1887" s="9"/>
      <c r="BD1887" s="9"/>
      <c r="BE1887" s="9"/>
      <c r="BF1887" s="9"/>
    </row>
    <row r="1888" spans="1:68" s="11" customFormat="1" x14ac:dyDescent="0.25">
      <c r="A1888" s="1" t="s">
        <v>60</v>
      </c>
      <c r="B1888" s="9"/>
      <c r="C1888" s="9"/>
      <c r="D1888" s="9"/>
      <c r="E1888" s="9"/>
      <c r="F1888" s="10"/>
      <c r="G1888" s="10"/>
      <c r="H1888" s="9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  <c r="Z1888" s="10"/>
      <c r="AA1888" s="10"/>
      <c r="AB1888" s="10"/>
      <c r="AC1888" s="10"/>
      <c r="AD1888" s="10"/>
      <c r="AE1888" s="10"/>
      <c r="AF1888" s="8"/>
      <c r="AG1888" s="8"/>
      <c r="AH1888" s="8"/>
      <c r="AI1888" s="8"/>
      <c r="AJ1888" s="8"/>
      <c r="AK1888" s="8"/>
      <c r="AP1888" s="9"/>
      <c r="AQ1888" s="9"/>
      <c r="AR1888" s="9"/>
      <c r="AS1888" s="9"/>
      <c r="AT1888" s="9"/>
      <c r="AU1888" s="9"/>
      <c r="AV1888" s="9"/>
      <c r="AW1888" s="9"/>
      <c r="AX1888" s="9"/>
      <c r="AY1888" s="9"/>
      <c r="AZ1888" s="9"/>
      <c r="BA1888" s="9"/>
      <c r="BB1888" s="9"/>
      <c r="BC1888" s="9"/>
      <c r="BD1888" s="9"/>
      <c r="BE1888" s="9"/>
      <c r="BF1888" s="9"/>
    </row>
    <row r="1889" spans="1:58" s="8" customFormat="1" x14ac:dyDescent="0.25">
      <c r="A1889" s="6" t="s">
        <v>68</v>
      </c>
      <c r="B1889" s="38"/>
      <c r="C1889" s="38"/>
      <c r="D1889" s="38"/>
      <c r="E1889" s="38"/>
      <c r="F1889" s="38"/>
      <c r="G1889" s="38"/>
      <c r="H1889" s="38">
        <f>SUM(H1886:H1888)</f>
        <v>1</v>
      </c>
      <c r="I1889" s="38"/>
      <c r="J1889" s="38"/>
      <c r="K1889" s="38"/>
      <c r="L1889" s="38"/>
      <c r="M1889" s="38"/>
      <c r="N1889" s="38"/>
      <c r="O1889" s="38"/>
      <c r="P1889" s="38"/>
      <c r="Q1889" s="38"/>
      <c r="R1889" s="38"/>
      <c r="S1889" s="38"/>
      <c r="T1889" s="38"/>
      <c r="U1889" s="38"/>
      <c r="V1889" s="38"/>
      <c r="W1889" s="38"/>
      <c r="X1889" s="38"/>
      <c r="Y1889" s="38"/>
      <c r="Z1889" s="38"/>
      <c r="AA1889" s="38"/>
      <c r="AB1889" s="38"/>
      <c r="AC1889" s="38"/>
      <c r="AD1889" s="38"/>
      <c r="AE1889" s="38"/>
      <c r="AF1889" s="38"/>
      <c r="AG1889" s="38"/>
      <c r="AH1889" s="38"/>
      <c r="AI1889" s="38"/>
      <c r="AJ1889" s="38"/>
      <c r="AK1889" s="38"/>
      <c r="AL1889" s="38"/>
      <c r="AM1889" s="38"/>
      <c r="AN1889" s="38"/>
      <c r="AO1889" s="38"/>
      <c r="AP1889" s="38"/>
      <c r="AQ1889" s="38"/>
      <c r="AR1889" s="38"/>
      <c r="AS1889" s="38"/>
      <c r="AT1889" s="38"/>
      <c r="AU1889" s="38"/>
      <c r="AV1889" s="38"/>
      <c r="AW1889" s="38"/>
      <c r="AX1889" s="38"/>
      <c r="AY1889" s="38"/>
      <c r="AZ1889" s="38"/>
      <c r="BA1889" s="38"/>
      <c r="BB1889" s="38"/>
      <c r="BC1889" s="38"/>
      <c r="BD1889" s="67"/>
      <c r="BE1889" s="67"/>
      <c r="BF1889" s="67"/>
    </row>
    <row r="1890" spans="1:58" s="11" customFormat="1" x14ac:dyDescent="0.25">
      <c r="A1890" s="8" t="s">
        <v>376</v>
      </c>
      <c r="B1890" s="9"/>
      <c r="C1890" s="9"/>
      <c r="D1890" s="9"/>
      <c r="E1890" s="9"/>
      <c r="F1890" s="10"/>
      <c r="G1890" s="10"/>
      <c r="H1890" s="9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  <c r="Z1890" s="10"/>
      <c r="AA1890" s="10"/>
      <c r="AB1890" s="10"/>
      <c r="AC1890" s="10"/>
      <c r="AD1890" s="10"/>
      <c r="AE1890" s="10"/>
      <c r="AF1890" s="8"/>
      <c r="AG1890" s="8"/>
      <c r="AH1890" s="8"/>
      <c r="AI1890" s="8"/>
      <c r="AJ1890" s="8"/>
      <c r="AK1890" s="8"/>
      <c r="AP1890" s="9"/>
      <c r="AQ1890" s="9"/>
      <c r="AR1890" s="9"/>
      <c r="AS1890" s="9"/>
      <c r="AT1890" s="9"/>
      <c r="AU1890" s="9"/>
      <c r="AV1890" s="9"/>
      <c r="AW1890" s="9"/>
      <c r="AX1890" s="9"/>
      <c r="AY1890" s="9"/>
      <c r="AZ1890" s="9"/>
      <c r="BA1890" s="9"/>
      <c r="BB1890" s="9"/>
      <c r="BC1890" s="9"/>
      <c r="BD1890" s="9"/>
      <c r="BE1890" s="9"/>
      <c r="BF1890" s="9"/>
    </row>
    <row r="1891" spans="1:58" s="11" customFormat="1" x14ac:dyDescent="0.25">
      <c r="A1891" s="1" t="s">
        <v>67</v>
      </c>
      <c r="H1891" s="9"/>
      <c r="I1891" s="10"/>
      <c r="J1891" s="10"/>
      <c r="K1891" s="10"/>
      <c r="L1891" s="10">
        <v>2</v>
      </c>
      <c r="M1891" s="10">
        <v>2</v>
      </c>
      <c r="N1891" s="10">
        <v>2</v>
      </c>
      <c r="O1891" s="10">
        <v>2</v>
      </c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  <c r="Z1891" s="10"/>
      <c r="AA1891" s="10"/>
      <c r="AB1891" s="10"/>
      <c r="AC1891" s="10"/>
      <c r="AD1891" s="10"/>
      <c r="AE1891" s="10"/>
      <c r="AF1891" s="8"/>
      <c r="AG1891" s="8"/>
      <c r="AH1891" s="8"/>
      <c r="AI1891" s="8"/>
      <c r="AJ1891" s="8"/>
      <c r="AK1891" s="8"/>
      <c r="AP1891" s="9"/>
      <c r="AQ1891" s="9"/>
      <c r="AR1891" s="9"/>
      <c r="AS1891" s="9"/>
      <c r="AT1891" s="9"/>
      <c r="AU1891" s="9"/>
      <c r="AV1891" s="9"/>
      <c r="AW1891" s="9"/>
      <c r="AX1891" s="9"/>
      <c r="AY1891" s="9"/>
      <c r="AZ1891" s="9"/>
      <c r="BA1891" s="9"/>
      <c r="BB1891" s="9"/>
      <c r="BC1891" s="9"/>
      <c r="BD1891" s="9"/>
      <c r="BE1891" s="9"/>
      <c r="BF1891" s="9"/>
    </row>
    <row r="1892" spans="1:58" s="11" customFormat="1" x14ac:dyDescent="0.25">
      <c r="A1892" s="1" t="s">
        <v>64</v>
      </c>
      <c r="H1892" s="9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  <c r="Z1892" s="10"/>
      <c r="AA1892" s="10"/>
      <c r="AB1892" s="10"/>
      <c r="AC1892" s="10"/>
      <c r="AD1892" s="10"/>
      <c r="AE1892" s="10"/>
      <c r="AF1892" s="8"/>
      <c r="AG1892" s="8"/>
      <c r="AH1892" s="8"/>
      <c r="AI1892" s="8"/>
      <c r="AJ1892" s="8"/>
      <c r="AK1892" s="8"/>
      <c r="AP1892" s="9"/>
      <c r="AQ1892" s="9"/>
      <c r="AR1892" s="9"/>
      <c r="AS1892" s="9"/>
      <c r="AT1892" s="9"/>
      <c r="AU1892" s="9"/>
      <c r="AV1892" s="9"/>
      <c r="AW1892" s="9"/>
      <c r="AX1892" s="9"/>
      <c r="AY1892" s="9"/>
      <c r="AZ1892" s="9"/>
      <c r="BA1892" s="9"/>
      <c r="BB1892" s="9"/>
      <c r="BC1892" s="9"/>
      <c r="BD1892" s="9"/>
      <c r="BE1892" s="9"/>
      <c r="BF1892" s="9"/>
    </row>
    <row r="1893" spans="1:58" s="11" customFormat="1" x14ac:dyDescent="0.25">
      <c r="A1893" s="1" t="s">
        <v>60</v>
      </c>
      <c r="H1893" s="9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  <c r="Z1893" s="10"/>
      <c r="AA1893" s="10"/>
      <c r="AB1893" s="10"/>
      <c r="AC1893" s="10"/>
      <c r="AD1893" s="10"/>
      <c r="AE1893" s="10"/>
      <c r="AF1893" s="8"/>
      <c r="AG1893" s="8"/>
      <c r="AH1893" s="8"/>
      <c r="AI1893" s="8"/>
      <c r="AJ1893" s="8"/>
      <c r="AK1893" s="8"/>
      <c r="AP1893" s="9"/>
      <c r="AQ1893" s="9"/>
      <c r="AR1893" s="9"/>
      <c r="AS1893" s="9"/>
      <c r="AT1893" s="9"/>
      <c r="AU1893" s="9"/>
      <c r="AV1893" s="9"/>
      <c r="AW1893" s="9"/>
      <c r="AX1893" s="9"/>
      <c r="AY1893" s="9"/>
      <c r="AZ1893" s="9"/>
      <c r="BA1893" s="9"/>
      <c r="BB1893" s="9"/>
      <c r="BC1893" s="9"/>
      <c r="BD1893" s="9"/>
      <c r="BE1893" s="9"/>
      <c r="BF1893" s="9"/>
    </row>
    <row r="1894" spans="1:58" s="8" customFormat="1" x14ac:dyDescent="0.25">
      <c r="A1894" s="6" t="s">
        <v>68</v>
      </c>
      <c r="B1894" s="38"/>
      <c r="C1894" s="38"/>
      <c r="D1894" s="38"/>
      <c r="E1894" s="38"/>
      <c r="F1894" s="38"/>
      <c r="G1894" s="38"/>
      <c r="H1894" s="38"/>
      <c r="I1894" s="38"/>
      <c r="J1894" s="38"/>
      <c r="K1894" s="38"/>
      <c r="L1894" s="38">
        <f>SUM(L1891:L1893)</f>
        <v>2</v>
      </c>
      <c r="M1894" s="38">
        <f>SUM(M1891:M1893)</f>
        <v>2</v>
      </c>
      <c r="N1894" s="38">
        <f>SUM(N1891:N1893)</f>
        <v>2</v>
      </c>
      <c r="O1894" s="38">
        <f>SUM(O1891:O1893)</f>
        <v>2</v>
      </c>
      <c r="P1894" s="38"/>
      <c r="Q1894" s="38"/>
      <c r="R1894" s="38"/>
      <c r="S1894" s="38"/>
      <c r="T1894" s="38"/>
      <c r="U1894" s="38"/>
      <c r="V1894" s="38"/>
      <c r="W1894" s="38"/>
      <c r="X1894" s="38"/>
      <c r="Y1894" s="38"/>
      <c r="Z1894" s="38"/>
      <c r="AA1894" s="38"/>
      <c r="AB1894" s="38"/>
      <c r="AC1894" s="38"/>
      <c r="AD1894" s="38"/>
      <c r="AE1894" s="38"/>
      <c r="AF1894" s="38"/>
      <c r="AG1894" s="38"/>
      <c r="AH1894" s="38"/>
      <c r="AI1894" s="38"/>
      <c r="AJ1894" s="38"/>
      <c r="AK1894" s="38"/>
      <c r="AL1894" s="38"/>
      <c r="AM1894" s="38"/>
      <c r="AN1894" s="38"/>
      <c r="AO1894" s="38"/>
      <c r="AP1894" s="38"/>
      <c r="AQ1894" s="38"/>
      <c r="AR1894" s="38"/>
      <c r="AS1894" s="38"/>
      <c r="AT1894" s="38"/>
      <c r="AU1894" s="38"/>
      <c r="AV1894" s="38"/>
      <c r="AW1894" s="38"/>
      <c r="AX1894" s="38"/>
      <c r="AY1894" s="38"/>
      <c r="AZ1894" s="38"/>
      <c r="BA1894" s="38"/>
      <c r="BB1894" s="38"/>
      <c r="BC1894" s="38"/>
      <c r="BD1894" s="67"/>
      <c r="BE1894" s="67"/>
      <c r="BF1894" s="67"/>
    </row>
    <row r="1895" spans="1:58" s="11" customFormat="1" x14ac:dyDescent="0.25">
      <c r="A1895" s="8" t="s">
        <v>377</v>
      </c>
      <c r="H1895" s="9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  <c r="Z1895" s="10"/>
      <c r="AA1895" s="10"/>
      <c r="AB1895" s="10"/>
      <c r="AC1895" s="10"/>
      <c r="AD1895" s="10"/>
      <c r="AE1895" s="10"/>
      <c r="AF1895" s="8"/>
      <c r="AG1895" s="8"/>
      <c r="AH1895" s="8"/>
      <c r="AI1895" s="8"/>
      <c r="AJ1895" s="8"/>
      <c r="AK1895" s="8"/>
      <c r="AP1895" s="9"/>
      <c r="AQ1895" s="9"/>
      <c r="AR1895" s="9"/>
      <c r="AS1895" s="9"/>
      <c r="AT1895" s="9"/>
      <c r="AU1895" s="9"/>
      <c r="AV1895" s="9"/>
      <c r="AW1895" s="9"/>
      <c r="AX1895" s="9"/>
      <c r="AY1895" s="9"/>
      <c r="AZ1895" s="9"/>
      <c r="BA1895" s="9"/>
      <c r="BB1895" s="9"/>
      <c r="BC1895" s="9"/>
      <c r="BD1895" s="9"/>
      <c r="BE1895" s="9"/>
      <c r="BF1895" s="9"/>
    </row>
    <row r="1896" spans="1:58" s="11" customFormat="1" x14ac:dyDescent="0.25">
      <c r="A1896" s="1" t="s">
        <v>67</v>
      </c>
      <c r="H1896" s="9"/>
      <c r="I1896" s="10"/>
      <c r="J1896" s="10"/>
      <c r="K1896" s="10"/>
      <c r="L1896" s="10"/>
      <c r="M1896" s="10">
        <v>1</v>
      </c>
      <c r="N1896" s="10">
        <v>1</v>
      </c>
      <c r="O1896" s="10">
        <v>1</v>
      </c>
      <c r="P1896" s="10">
        <v>1</v>
      </c>
      <c r="Q1896" s="10">
        <v>1</v>
      </c>
      <c r="R1896" s="10">
        <v>1</v>
      </c>
      <c r="S1896" s="10">
        <v>1</v>
      </c>
      <c r="T1896" s="10"/>
      <c r="U1896" s="10"/>
      <c r="V1896" s="10"/>
      <c r="W1896" s="10"/>
      <c r="X1896" s="10"/>
      <c r="Y1896" s="10"/>
      <c r="Z1896" s="10"/>
      <c r="AA1896" s="10"/>
      <c r="AB1896" s="10"/>
      <c r="AC1896" s="10"/>
      <c r="AD1896" s="10"/>
      <c r="AE1896" s="10"/>
      <c r="AF1896" s="8"/>
      <c r="AG1896" s="8"/>
      <c r="AH1896" s="8"/>
      <c r="AI1896" s="8"/>
      <c r="AJ1896" s="8"/>
      <c r="AK1896" s="8"/>
      <c r="AP1896" s="9"/>
      <c r="AQ1896" s="9"/>
      <c r="AR1896" s="9"/>
      <c r="AS1896" s="9"/>
      <c r="AT1896" s="9"/>
      <c r="AU1896" s="9"/>
      <c r="AV1896" s="9"/>
      <c r="AW1896" s="9"/>
      <c r="AX1896" s="9"/>
      <c r="AY1896" s="9"/>
      <c r="AZ1896" s="9"/>
      <c r="BA1896" s="9"/>
      <c r="BB1896" s="9"/>
      <c r="BC1896" s="9"/>
      <c r="BD1896" s="9"/>
      <c r="BE1896" s="9"/>
      <c r="BF1896" s="9"/>
    </row>
    <row r="1897" spans="1:58" s="11" customFormat="1" x14ac:dyDescent="0.25">
      <c r="A1897" s="1" t="s">
        <v>64</v>
      </c>
      <c r="H1897" s="9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  <c r="Z1897" s="10"/>
      <c r="AA1897" s="10"/>
      <c r="AB1897" s="10"/>
      <c r="AC1897" s="10"/>
      <c r="AD1897" s="10"/>
      <c r="AE1897" s="10"/>
      <c r="AF1897" s="8"/>
      <c r="AG1897" s="8"/>
      <c r="AH1897" s="8"/>
      <c r="AI1897" s="8"/>
      <c r="AJ1897" s="8"/>
      <c r="AK1897" s="8"/>
      <c r="AP1897" s="9"/>
      <c r="AQ1897" s="9"/>
      <c r="AR1897" s="9"/>
      <c r="AS1897" s="9"/>
      <c r="AT1897" s="9"/>
      <c r="AU1897" s="9"/>
      <c r="AV1897" s="9"/>
      <c r="AW1897" s="9"/>
      <c r="AX1897" s="9"/>
      <c r="AY1897" s="9"/>
      <c r="AZ1897" s="9"/>
      <c r="BA1897" s="9"/>
      <c r="BB1897" s="9"/>
      <c r="BC1897" s="9"/>
      <c r="BD1897" s="9"/>
      <c r="BE1897" s="9"/>
      <c r="BF1897" s="9"/>
    </row>
    <row r="1898" spans="1:58" s="11" customFormat="1" x14ac:dyDescent="0.25">
      <c r="A1898" s="1" t="s">
        <v>60</v>
      </c>
      <c r="H1898" s="9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  <c r="Z1898" s="10"/>
      <c r="AA1898" s="10"/>
      <c r="AB1898" s="10"/>
      <c r="AC1898" s="10"/>
      <c r="AD1898" s="10"/>
      <c r="AE1898" s="10"/>
      <c r="AF1898" s="8"/>
      <c r="AG1898" s="8"/>
      <c r="AH1898" s="8"/>
      <c r="AI1898" s="8"/>
      <c r="AJ1898" s="8"/>
      <c r="AK1898" s="8"/>
      <c r="AP1898" s="9"/>
      <c r="AQ1898" s="9"/>
      <c r="AR1898" s="9"/>
      <c r="AS1898" s="9"/>
      <c r="AT1898" s="9"/>
      <c r="AU1898" s="9"/>
      <c r="AV1898" s="9"/>
      <c r="AW1898" s="9"/>
      <c r="AX1898" s="9"/>
      <c r="AY1898" s="9"/>
      <c r="AZ1898" s="9"/>
      <c r="BA1898" s="9"/>
      <c r="BB1898" s="9"/>
      <c r="BC1898" s="9"/>
      <c r="BD1898" s="9"/>
      <c r="BE1898" s="9"/>
      <c r="BF1898" s="9"/>
    </row>
    <row r="1899" spans="1:58" s="8" customFormat="1" x14ac:dyDescent="0.25">
      <c r="A1899" s="6" t="s">
        <v>68</v>
      </c>
      <c r="B1899" s="38"/>
      <c r="C1899" s="38"/>
      <c r="D1899" s="38"/>
      <c r="E1899" s="38"/>
      <c r="F1899" s="38"/>
      <c r="G1899" s="38"/>
      <c r="H1899" s="38"/>
      <c r="I1899" s="38"/>
      <c r="J1899" s="38"/>
      <c r="K1899" s="38"/>
      <c r="L1899" s="38"/>
      <c r="M1899" s="38">
        <f t="shared" ref="M1899:S1899" si="313">SUM(M1896:M1898)</f>
        <v>1</v>
      </c>
      <c r="N1899" s="38">
        <f t="shared" si="313"/>
        <v>1</v>
      </c>
      <c r="O1899" s="38">
        <f t="shared" si="313"/>
        <v>1</v>
      </c>
      <c r="P1899" s="38">
        <f t="shared" si="313"/>
        <v>1</v>
      </c>
      <c r="Q1899" s="38">
        <f t="shared" si="313"/>
        <v>1</v>
      </c>
      <c r="R1899" s="38">
        <f t="shared" si="313"/>
        <v>1</v>
      </c>
      <c r="S1899" s="38">
        <f t="shared" si="313"/>
        <v>1</v>
      </c>
      <c r="T1899" s="38"/>
      <c r="U1899" s="38"/>
      <c r="V1899" s="38"/>
      <c r="W1899" s="38"/>
      <c r="X1899" s="38"/>
      <c r="Y1899" s="38"/>
      <c r="Z1899" s="38"/>
      <c r="AA1899" s="38"/>
      <c r="AB1899" s="38"/>
      <c r="AC1899" s="38"/>
      <c r="AD1899" s="38"/>
      <c r="AE1899" s="38"/>
      <c r="AF1899" s="38"/>
      <c r="AG1899" s="38"/>
      <c r="AH1899" s="38"/>
      <c r="AI1899" s="38"/>
      <c r="AJ1899" s="38"/>
      <c r="AK1899" s="38"/>
      <c r="AL1899" s="38"/>
      <c r="AM1899" s="38"/>
      <c r="AN1899" s="38"/>
      <c r="AO1899" s="38"/>
      <c r="AP1899" s="38"/>
      <c r="AQ1899" s="38"/>
      <c r="AR1899" s="38"/>
      <c r="AS1899" s="38"/>
      <c r="AT1899" s="38"/>
      <c r="AU1899" s="38"/>
      <c r="AV1899" s="38"/>
      <c r="AW1899" s="38"/>
      <c r="AX1899" s="38"/>
      <c r="AY1899" s="38"/>
      <c r="AZ1899" s="38"/>
      <c r="BA1899" s="38"/>
      <c r="BB1899" s="38"/>
      <c r="BC1899" s="38"/>
      <c r="BD1899" s="67"/>
      <c r="BE1899" s="67"/>
      <c r="BF1899" s="67"/>
    </row>
    <row r="1900" spans="1:58" s="11" customFormat="1" x14ac:dyDescent="0.25">
      <c r="A1900" s="8" t="s">
        <v>378</v>
      </c>
      <c r="H1900" s="9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  <c r="Z1900" s="10"/>
      <c r="AA1900" s="10"/>
      <c r="AB1900" s="10"/>
      <c r="AC1900" s="10"/>
      <c r="AD1900" s="10"/>
      <c r="AE1900" s="10"/>
      <c r="AF1900" s="8"/>
      <c r="AG1900" s="8"/>
      <c r="AH1900" s="8"/>
      <c r="AI1900" s="8"/>
      <c r="AJ1900" s="8"/>
      <c r="AK1900" s="8"/>
      <c r="AP1900" s="9"/>
      <c r="AQ1900" s="9"/>
      <c r="AR1900" s="9"/>
      <c r="AS1900" s="9"/>
      <c r="AT1900" s="9"/>
      <c r="AU1900" s="9"/>
      <c r="AV1900" s="9"/>
      <c r="AW1900" s="9"/>
      <c r="AX1900" s="9"/>
      <c r="AY1900" s="9"/>
      <c r="AZ1900" s="9"/>
      <c r="BA1900" s="9"/>
      <c r="BB1900" s="9"/>
      <c r="BC1900" s="9"/>
      <c r="BD1900" s="9"/>
      <c r="BE1900" s="9"/>
      <c r="BF1900" s="9"/>
    </row>
    <row r="1901" spans="1:58" s="11" customFormat="1" x14ac:dyDescent="0.25">
      <c r="A1901" s="1" t="s">
        <v>67</v>
      </c>
      <c r="H1901" s="9"/>
      <c r="I1901" s="10"/>
      <c r="J1901" s="10"/>
      <c r="K1901" s="10"/>
      <c r="L1901" s="10"/>
      <c r="M1901" s="10"/>
      <c r="N1901" s="10"/>
      <c r="O1901" s="10"/>
      <c r="P1901" s="10"/>
      <c r="Q1901" s="10">
        <v>2</v>
      </c>
      <c r="R1901" s="10">
        <v>1</v>
      </c>
      <c r="S1901" s="10">
        <v>1</v>
      </c>
      <c r="T1901" s="10"/>
      <c r="U1901" s="10"/>
      <c r="V1901" s="10"/>
      <c r="W1901" s="10"/>
      <c r="X1901" s="10"/>
      <c r="Y1901" s="10"/>
      <c r="Z1901" s="10"/>
      <c r="AA1901" s="10"/>
      <c r="AB1901" s="10"/>
      <c r="AC1901" s="10"/>
      <c r="AD1901" s="10"/>
      <c r="AE1901" s="10"/>
      <c r="AF1901" s="8"/>
      <c r="AG1901" s="8"/>
      <c r="AH1901" s="8"/>
      <c r="AI1901" s="8"/>
      <c r="AJ1901" s="8"/>
      <c r="AK1901" s="8"/>
      <c r="AP1901" s="9"/>
      <c r="AQ1901" s="9"/>
      <c r="AR1901" s="9"/>
      <c r="AS1901" s="9"/>
      <c r="AT1901" s="9"/>
      <c r="AU1901" s="9"/>
      <c r="AV1901" s="9"/>
      <c r="AW1901" s="9"/>
      <c r="AX1901" s="9"/>
      <c r="AY1901" s="9"/>
      <c r="AZ1901" s="9"/>
      <c r="BA1901" s="9"/>
      <c r="BB1901" s="9"/>
      <c r="BC1901" s="9"/>
      <c r="BD1901" s="9"/>
      <c r="BE1901" s="9"/>
      <c r="BF1901" s="9"/>
    </row>
    <row r="1902" spans="1:58" s="11" customFormat="1" x14ac:dyDescent="0.25">
      <c r="A1902" s="1" t="s">
        <v>64</v>
      </c>
      <c r="H1902" s="9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  <c r="Z1902" s="10"/>
      <c r="AA1902" s="10"/>
      <c r="AB1902" s="10"/>
      <c r="AC1902" s="10"/>
      <c r="AD1902" s="10"/>
      <c r="AE1902" s="10"/>
      <c r="AF1902" s="8"/>
      <c r="AG1902" s="8"/>
      <c r="AH1902" s="8"/>
      <c r="AI1902" s="8"/>
      <c r="AJ1902" s="8"/>
      <c r="AK1902" s="8"/>
      <c r="AP1902" s="9"/>
      <c r="AQ1902" s="9"/>
      <c r="AR1902" s="9"/>
      <c r="AS1902" s="9"/>
      <c r="AT1902" s="9"/>
      <c r="AU1902" s="9"/>
      <c r="AV1902" s="9"/>
      <c r="AW1902" s="9"/>
      <c r="AX1902" s="9"/>
      <c r="AY1902" s="9"/>
      <c r="AZ1902" s="9"/>
      <c r="BA1902" s="9"/>
      <c r="BB1902" s="9"/>
      <c r="BC1902" s="9"/>
      <c r="BD1902" s="9"/>
      <c r="BE1902" s="9"/>
      <c r="BF1902" s="9"/>
    </row>
    <row r="1903" spans="1:58" s="11" customFormat="1" x14ac:dyDescent="0.25">
      <c r="A1903" s="1" t="s">
        <v>60</v>
      </c>
      <c r="H1903" s="9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  <c r="Z1903" s="10"/>
      <c r="AA1903" s="10"/>
      <c r="AB1903" s="10"/>
      <c r="AC1903" s="10"/>
      <c r="AD1903" s="10"/>
      <c r="AE1903" s="10"/>
      <c r="AF1903" s="8"/>
      <c r="AG1903" s="8"/>
      <c r="AH1903" s="8"/>
      <c r="AI1903" s="8"/>
      <c r="AJ1903" s="8"/>
      <c r="AK1903" s="8"/>
      <c r="AP1903" s="9"/>
      <c r="AQ1903" s="9"/>
      <c r="AR1903" s="9"/>
      <c r="AS1903" s="9"/>
      <c r="AT1903" s="9"/>
      <c r="AU1903" s="9"/>
      <c r="AV1903" s="9"/>
      <c r="AW1903" s="9"/>
      <c r="AX1903" s="9"/>
      <c r="AY1903" s="9"/>
      <c r="AZ1903" s="9"/>
      <c r="BA1903" s="9"/>
      <c r="BB1903" s="9"/>
      <c r="BC1903" s="9"/>
      <c r="BD1903" s="9"/>
      <c r="BE1903" s="9"/>
      <c r="BF1903" s="9"/>
    </row>
    <row r="1904" spans="1:58" s="8" customFormat="1" x14ac:dyDescent="0.25">
      <c r="A1904" s="6" t="s">
        <v>68</v>
      </c>
      <c r="B1904" s="38"/>
      <c r="C1904" s="38"/>
      <c r="D1904" s="38"/>
      <c r="E1904" s="38"/>
      <c r="F1904" s="38"/>
      <c r="G1904" s="38"/>
      <c r="H1904" s="38"/>
      <c r="I1904" s="38"/>
      <c r="J1904" s="38"/>
      <c r="K1904" s="38"/>
      <c r="L1904" s="38"/>
      <c r="M1904" s="38"/>
      <c r="N1904" s="38"/>
      <c r="O1904" s="38"/>
      <c r="P1904" s="38"/>
      <c r="Q1904" s="38">
        <f>SUM(Q1901:Q1903)</f>
        <v>2</v>
      </c>
      <c r="R1904" s="38">
        <f>SUM(R1901:R1903)</f>
        <v>1</v>
      </c>
      <c r="S1904" s="38">
        <f>SUM(S1901:S1903)</f>
        <v>1</v>
      </c>
      <c r="T1904" s="38"/>
      <c r="U1904" s="38"/>
      <c r="V1904" s="38"/>
      <c r="W1904" s="38"/>
      <c r="X1904" s="38"/>
      <c r="Y1904" s="38"/>
      <c r="Z1904" s="38"/>
      <c r="AA1904" s="38"/>
      <c r="AB1904" s="38"/>
      <c r="AC1904" s="38"/>
      <c r="AD1904" s="38"/>
      <c r="AE1904" s="38"/>
      <c r="AF1904" s="38"/>
      <c r="AG1904" s="38"/>
      <c r="AH1904" s="38"/>
      <c r="AI1904" s="38"/>
      <c r="AJ1904" s="38"/>
      <c r="AK1904" s="38"/>
      <c r="AL1904" s="38"/>
      <c r="AM1904" s="38"/>
      <c r="AN1904" s="38"/>
      <c r="AO1904" s="38"/>
      <c r="AP1904" s="38"/>
      <c r="AQ1904" s="38"/>
      <c r="AR1904" s="38"/>
      <c r="AS1904" s="38"/>
      <c r="AT1904" s="38"/>
      <c r="AU1904" s="38"/>
      <c r="AV1904" s="38"/>
      <c r="AW1904" s="38"/>
      <c r="AX1904" s="38"/>
      <c r="AY1904" s="38"/>
      <c r="AZ1904" s="38"/>
      <c r="BA1904" s="38"/>
      <c r="BB1904" s="38"/>
      <c r="BC1904" s="38"/>
      <c r="BD1904" s="67"/>
      <c r="BE1904" s="67"/>
      <c r="BF1904" s="67"/>
    </row>
    <row r="1905" spans="1:58" s="11" customFormat="1" x14ac:dyDescent="0.25">
      <c r="A1905" s="8" t="s">
        <v>379</v>
      </c>
      <c r="H1905" s="9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  <c r="Z1905" s="10"/>
      <c r="AA1905" s="10"/>
      <c r="AB1905" s="10"/>
      <c r="AC1905" s="10"/>
      <c r="AD1905" s="10"/>
      <c r="AE1905" s="10"/>
      <c r="AF1905" s="8"/>
      <c r="AG1905" s="8"/>
      <c r="AH1905" s="8"/>
      <c r="AI1905" s="8"/>
      <c r="AJ1905" s="8"/>
      <c r="AK1905" s="8"/>
      <c r="AP1905" s="9"/>
      <c r="AQ1905" s="9"/>
      <c r="AR1905" s="9"/>
      <c r="AS1905" s="9"/>
      <c r="AT1905" s="9"/>
      <c r="AU1905" s="9"/>
      <c r="AV1905" s="9"/>
      <c r="AW1905" s="9"/>
      <c r="AX1905" s="9"/>
      <c r="AY1905" s="9"/>
      <c r="AZ1905" s="9"/>
      <c r="BA1905" s="9"/>
      <c r="BB1905" s="9"/>
      <c r="BC1905" s="9"/>
      <c r="BD1905" s="9"/>
      <c r="BE1905" s="9"/>
      <c r="BF1905" s="9"/>
    </row>
    <row r="1906" spans="1:58" s="11" customFormat="1" x14ac:dyDescent="0.25">
      <c r="A1906" s="1" t="s">
        <v>67</v>
      </c>
      <c r="H1906" s="9"/>
      <c r="I1906" s="10"/>
      <c r="J1906" s="10"/>
      <c r="K1906" s="10"/>
      <c r="L1906" s="10"/>
      <c r="M1906" s="10"/>
      <c r="N1906" s="10"/>
      <c r="O1906" s="10"/>
      <c r="P1906" s="10">
        <v>2</v>
      </c>
      <c r="Q1906" s="10">
        <v>2</v>
      </c>
      <c r="R1906" s="10">
        <v>2</v>
      </c>
      <c r="S1906" s="10">
        <v>1</v>
      </c>
      <c r="T1906" s="10"/>
      <c r="U1906" s="10"/>
      <c r="V1906" s="10"/>
      <c r="W1906" s="10"/>
      <c r="X1906" s="10"/>
      <c r="Y1906" s="10"/>
      <c r="Z1906" s="10"/>
      <c r="AA1906" s="10"/>
      <c r="AB1906" s="10"/>
      <c r="AC1906" s="10"/>
      <c r="AD1906" s="10"/>
      <c r="AE1906" s="10"/>
      <c r="AF1906" s="8"/>
      <c r="AG1906" s="8"/>
      <c r="AH1906" s="8"/>
      <c r="AI1906" s="8"/>
      <c r="AJ1906" s="8"/>
      <c r="AK1906" s="8"/>
      <c r="AP1906" s="9"/>
      <c r="AQ1906" s="9"/>
      <c r="AR1906" s="9"/>
      <c r="AS1906" s="9"/>
      <c r="AT1906" s="9"/>
      <c r="AU1906" s="9"/>
      <c r="AV1906" s="9"/>
      <c r="AW1906" s="9"/>
      <c r="AX1906" s="9"/>
      <c r="AY1906" s="9"/>
      <c r="AZ1906" s="9"/>
      <c r="BA1906" s="9"/>
      <c r="BB1906" s="9"/>
      <c r="BC1906" s="9"/>
      <c r="BD1906" s="9"/>
      <c r="BE1906" s="9"/>
      <c r="BF1906" s="9"/>
    </row>
    <row r="1907" spans="1:58" s="11" customFormat="1" x14ac:dyDescent="0.25">
      <c r="A1907" s="1" t="s">
        <v>64</v>
      </c>
      <c r="H1907" s="9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  <c r="Z1907" s="10"/>
      <c r="AA1907" s="10"/>
      <c r="AB1907" s="10"/>
      <c r="AC1907" s="10"/>
      <c r="AD1907" s="10"/>
      <c r="AE1907" s="10"/>
      <c r="AF1907" s="8"/>
      <c r="AG1907" s="8"/>
      <c r="AH1907" s="8"/>
      <c r="AI1907" s="8"/>
      <c r="AJ1907" s="8"/>
      <c r="AK1907" s="8"/>
      <c r="AP1907" s="9"/>
      <c r="AQ1907" s="9"/>
      <c r="AR1907" s="9"/>
      <c r="AS1907" s="9"/>
      <c r="AT1907" s="9"/>
      <c r="AU1907" s="9"/>
      <c r="AV1907" s="9"/>
      <c r="AW1907" s="9"/>
      <c r="AX1907" s="9"/>
      <c r="AY1907" s="9"/>
      <c r="AZ1907" s="9"/>
      <c r="BA1907" s="9"/>
      <c r="BB1907" s="9"/>
      <c r="BC1907" s="9"/>
      <c r="BD1907" s="9"/>
      <c r="BE1907" s="9"/>
      <c r="BF1907" s="9"/>
    </row>
    <row r="1908" spans="1:58" s="11" customFormat="1" x14ac:dyDescent="0.25">
      <c r="A1908" s="1" t="s">
        <v>60</v>
      </c>
      <c r="H1908" s="9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  <c r="Z1908" s="10"/>
      <c r="AA1908" s="10"/>
      <c r="AB1908" s="10"/>
      <c r="AC1908" s="10"/>
      <c r="AD1908" s="10"/>
      <c r="AE1908" s="10"/>
      <c r="AF1908" s="8"/>
      <c r="AG1908" s="8"/>
      <c r="AH1908" s="8"/>
      <c r="AI1908" s="8"/>
      <c r="AJ1908" s="8"/>
      <c r="AK1908" s="8"/>
      <c r="AP1908" s="9"/>
      <c r="AQ1908" s="9"/>
      <c r="AR1908" s="9"/>
      <c r="AS1908" s="9"/>
      <c r="AT1908" s="9"/>
      <c r="AU1908" s="9"/>
      <c r="AV1908" s="9"/>
      <c r="AW1908" s="9"/>
      <c r="AX1908" s="9"/>
      <c r="AY1908" s="9"/>
      <c r="AZ1908" s="9"/>
      <c r="BA1908" s="9"/>
      <c r="BB1908" s="9"/>
      <c r="BC1908" s="9"/>
      <c r="BD1908" s="9"/>
      <c r="BE1908" s="9"/>
      <c r="BF1908" s="9"/>
    </row>
    <row r="1909" spans="1:58" s="8" customFormat="1" x14ac:dyDescent="0.25">
      <c r="A1909" s="6" t="s">
        <v>68</v>
      </c>
      <c r="B1909" s="38"/>
      <c r="C1909" s="38"/>
      <c r="D1909" s="38"/>
      <c r="E1909" s="38"/>
      <c r="F1909" s="38"/>
      <c r="G1909" s="38"/>
      <c r="H1909" s="38"/>
      <c r="I1909" s="38"/>
      <c r="J1909" s="38"/>
      <c r="K1909" s="38"/>
      <c r="L1909" s="38"/>
      <c r="M1909" s="38"/>
      <c r="N1909" s="38"/>
      <c r="O1909" s="38"/>
      <c r="P1909" s="38">
        <f>SUM(P1906:P1908)</f>
        <v>2</v>
      </c>
      <c r="Q1909" s="38">
        <f>SUM(Q1906:Q1908)</f>
        <v>2</v>
      </c>
      <c r="R1909" s="38">
        <f>SUM(R1906:R1908)</f>
        <v>2</v>
      </c>
      <c r="S1909" s="38">
        <f>SUM(S1906:S1908)</f>
        <v>1</v>
      </c>
      <c r="T1909" s="38"/>
      <c r="U1909" s="38"/>
      <c r="V1909" s="38"/>
      <c r="W1909" s="38"/>
      <c r="X1909" s="38"/>
      <c r="Y1909" s="38"/>
      <c r="Z1909" s="38"/>
      <c r="AA1909" s="38"/>
      <c r="AB1909" s="38"/>
      <c r="AC1909" s="38"/>
      <c r="AD1909" s="38"/>
      <c r="AE1909" s="38"/>
      <c r="AF1909" s="38"/>
      <c r="AG1909" s="38"/>
      <c r="AH1909" s="38"/>
      <c r="AI1909" s="38"/>
      <c r="AJ1909" s="38"/>
      <c r="AK1909" s="38"/>
      <c r="AL1909" s="38"/>
      <c r="AM1909" s="38"/>
      <c r="AN1909" s="38"/>
      <c r="AO1909" s="38"/>
      <c r="AP1909" s="38"/>
      <c r="AQ1909" s="38"/>
      <c r="AR1909" s="38"/>
      <c r="AS1909" s="38"/>
      <c r="AT1909" s="38"/>
      <c r="AU1909" s="38"/>
      <c r="AV1909" s="38"/>
      <c r="AW1909" s="38"/>
      <c r="AX1909" s="38"/>
      <c r="AY1909" s="38"/>
      <c r="AZ1909" s="38"/>
      <c r="BA1909" s="38"/>
      <c r="BB1909" s="38"/>
      <c r="BC1909" s="38"/>
      <c r="BD1909" s="67"/>
      <c r="BE1909" s="67"/>
      <c r="BF1909" s="67"/>
    </row>
    <row r="1910" spans="1:58" s="11" customFormat="1" x14ac:dyDescent="0.25">
      <c r="A1910" s="8" t="s">
        <v>380</v>
      </c>
      <c r="H1910" s="9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  <c r="Z1910" s="10"/>
      <c r="AA1910" s="10"/>
      <c r="AB1910" s="10"/>
      <c r="AC1910" s="10"/>
      <c r="AD1910" s="10"/>
      <c r="AE1910" s="10"/>
      <c r="AF1910" s="8"/>
      <c r="AG1910" s="8"/>
      <c r="AH1910" s="8"/>
      <c r="AI1910" s="8"/>
      <c r="AJ1910" s="8"/>
      <c r="AK1910" s="8"/>
      <c r="AP1910" s="9"/>
      <c r="AQ1910" s="9"/>
      <c r="AR1910" s="9"/>
      <c r="AS1910" s="9"/>
      <c r="AT1910" s="9"/>
      <c r="AU1910" s="9"/>
      <c r="AV1910" s="9"/>
      <c r="AW1910" s="9"/>
      <c r="AX1910" s="9"/>
      <c r="AY1910" s="9"/>
      <c r="AZ1910" s="9"/>
      <c r="BA1910" s="9"/>
      <c r="BB1910" s="9"/>
      <c r="BC1910" s="9"/>
      <c r="BD1910" s="9"/>
      <c r="BE1910" s="9"/>
      <c r="BF1910" s="9"/>
    </row>
    <row r="1911" spans="1:58" s="11" customFormat="1" x14ac:dyDescent="0.25">
      <c r="A1911" s="1" t="s">
        <v>67</v>
      </c>
      <c r="H1911" s="9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>
        <v>2</v>
      </c>
      <c r="U1911" s="10"/>
      <c r="V1911" s="10"/>
      <c r="W1911" s="10"/>
      <c r="X1911" s="10"/>
      <c r="Y1911" s="10"/>
      <c r="Z1911" s="10"/>
      <c r="AA1911" s="10"/>
      <c r="AB1911" s="10"/>
      <c r="AC1911" s="10"/>
      <c r="AD1911" s="10"/>
      <c r="AE1911" s="10"/>
      <c r="AF1911" s="8"/>
      <c r="AG1911" s="8"/>
      <c r="AH1911" s="8"/>
      <c r="AI1911" s="8"/>
      <c r="AJ1911" s="8"/>
      <c r="AK1911" s="8"/>
      <c r="AP1911" s="9"/>
      <c r="AQ1911" s="9"/>
      <c r="AR1911" s="9"/>
      <c r="AS1911" s="9"/>
      <c r="AT1911" s="9"/>
      <c r="AU1911" s="9"/>
      <c r="AV1911" s="9"/>
      <c r="AW1911" s="9"/>
      <c r="AX1911" s="9"/>
      <c r="AY1911" s="9"/>
      <c r="AZ1911" s="9"/>
      <c r="BA1911" s="9"/>
      <c r="BB1911" s="9"/>
      <c r="BC1911" s="9"/>
      <c r="BD1911" s="9"/>
      <c r="BE1911" s="9"/>
      <c r="BF1911" s="9"/>
    </row>
    <row r="1912" spans="1:58" s="11" customFormat="1" x14ac:dyDescent="0.25">
      <c r="A1912" s="1" t="s">
        <v>64</v>
      </c>
      <c r="H1912" s="9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  <c r="Z1912" s="10"/>
      <c r="AA1912" s="10"/>
      <c r="AB1912" s="10"/>
      <c r="AC1912" s="10"/>
      <c r="AD1912" s="10"/>
      <c r="AE1912" s="10"/>
      <c r="AF1912" s="8"/>
      <c r="AG1912" s="8"/>
      <c r="AH1912" s="8"/>
      <c r="AI1912" s="8"/>
      <c r="AJ1912" s="8"/>
      <c r="AK1912" s="8"/>
      <c r="AP1912" s="9"/>
      <c r="AQ1912" s="9"/>
      <c r="AR1912" s="9"/>
      <c r="AS1912" s="9"/>
      <c r="AT1912" s="9"/>
      <c r="AU1912" s="9"/>
      <c r="AV1912" s="9"/>
      <c r="AW1912" s="9"/>
      <c r="AX1912" s="9"/>
      <c r="AY1912" s="9"/>
      <c r="AZ1912" s="9"/>
      <c r="BA1912" s="9"/>
      <c r="BB1912" s="9"/>
      <c r="BC1912" s="9"/>
      <c r="BD1912" s="9"/>
      <c r="BE1912" s="9"/>
      <c r="BF1912" s="9"/>
    </row>
    <row r="1913" spans="1:58" s="11" customFormat="1" x14ac:dyDescent="0.25">
      <c r="A1913" s="1" t="s">
        <v>60</v>
      </c>
      <c r="H1913" s="9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  <c r="Z1913" s="10"/>
      <c r="AA1913" s="10"/>
      <c r="AB1913" s="10"/>
      <c r="AC1913" s="10"/>
      <c r="AD1913" s="10"/>
      <c r="AE1913" s="10"/>
      <c r="AF1913" s="8"/>
      <c r="AG1913" s="8"/>
      <c r="AH1913" s="8"/>
      <c r="AI1913" s="8"/>
      <c r="AJ1913" s="8"/>
      <c r="AK1913" s="8"/>
      <c r="AP1913" s="9"/>
      <c r="AQ1913" s="9"/>
      <c r="AR1913" s="9"/>
      <c r="AS1913" s="9"/>
      <c r="AT1913" s="9"/>
      <c r="AU1913" s="9"/>
      <c r="AV1913" s="9"/>
      <c r="AW1913" s="9"/>
      <c r="AX1913" s="9"/>
      <c r="AY1913" s="9"/>
      <c r="AZ1913" s="9"/>
      <c r="BA1913" s="9"/>
      <c r="BB1913" s="9"/>
      <c r="BC1913" s="9"/>
      <c r="BD1913" s="9"/>
      <c r="BE1913" s="9"/>
      <c r="BF1913" s="9"/>
    </row>
    <row r="1914" spans="1:58" s="8" customFormat="1" x14ac:dyDescent="0.25">
      <c r="A1914" s="6" t="s">
        <v>68</v>
      </c>
      <c r="B1914" s="38"/>
      <c r="C1914" s="38"/>
      <c r="D1914" s="38"/>
      <c r="E1914" s="38"/>
      <c r="F1914" s="38"/>
      <c r="G1914" s="38"/>
      <c r="H1914" s="38"/>
      <c r="I1914" s="38"/>
      <c r="J1914" s="38"/>
      <c r="K1914" s="38"/>
      <c r="L1914" s="38"/>
      <c r="M1914" s="38"/>
      <c r="N1914" s="38"/>
      <c r="O1914" s="38"/>
      <c r="P1914" s="38"/>
      <c r="Q1914" s="38"/>
      <c r="R1914" s="38"/>
      <c r="S1914" s="38"/>
      <c r="T1914" s="38">
        <f>SUM(T1911:T1913)</f>
        <v>2</v>
      </c>
      <c r="U1914" s="38"/>
      <c r="V1914" s="38"/>
      <c r="W1914" s="38"/>
      <c r="X1914" s="38"/>
      <c r="Y1914" s="38"/>
      <c r="Z1914" s="38"/>
      <c r="AA1914" s="38"/>
      <c r="AB1914" s="38"/>
      <c r="AC1914" s="38"/>
      <c r="AD1914" s="38"/>
      <c r="AE1914" s="38"/>
      <c r="AF1914" s="38"/>
      <c r="AG1914" s="38"/>
      <c r="AH1914" s="38"/>
      <c r="AI1914" s="38"/>
      <c r="AJ1914" s="38"/>
      <c r="AK1914" s="38"/>
      <c r="AL1914" s="38"/>
      <c r="AM1914" s="38"/>
      <c r="AN1914" s="38"/>
      <c r="AO1914" s="38"/>
      <c r="AP1914" s="38"/>
      <c r="AQ1914" s="38"/>
      <c r="AR1914" s="38"/>
      <c r="AS1914" s="38"/>
      <c r="AT1914" s="38"/>
      <c r="AU1914" s="38"/>
      <c r="AV1914" s="38"/>
      <c r="AW1914" s="38"/>
      <c r="AX1914" s="38"/>
      <c r="AY1914" s="38"/>
      <c r="AZ1914" s="38"/>
      <c r="BA1914" s="38"/>
      <c r="BB1914" s="38"/>
      <c r="BC1914" s="38"/>
      <c r="BD1914" s="67"/>
      <c r="BE1914" s="67"/>
      <c r="BF1914" s="67"/>
    </row>
    <row r="1915" spans="1:58" s="11" customFormat="1" x14ac:dyDescent="0.25">
      <c r="A1915" s="8" t="s">
        <v>53</v>
      </c>
      <c r="H1915" s="9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  <c r="Z1915" s="10"/>
      <c r="AA1915" s="10"/>
      <c r="AB1915" s="10"/>
      <c r="AC1915" s="10"/>
      <c r="AD1915" s="10"/>
      <c r="AE1915" s="10"/>
      <c r="AF1915" s="8"/>
      <c r="AG1915" s="8"/>
      <c r="AH1915" s="8"/>
      <c r="AI1915" s="8"/>
      <c r="AJ1915" s="8"/>
      <c r="AK1915" s="8"/>
      <c r="AP1915" s="9"/>
      <c r="AQ1915" s="9"/>
      <c r="AR1915" s="9"/>
      <c r="AS1915" s="9"/>
      <c r="AT1915" s="9"/>
      <c r="AU1915" s="9"/>
      <c r="AV1915" s="9"/>
      <c r="AW1915" s="9"/>
      <c r="AX1915" s="9"/>
      <c r="AY1915" s="9"/>
      <c r="AZ1915" s="9"/>
      <c r="BA1915" s="9"/>
      <c r="BB1915" s="9"/>
      <c r="BC1915" s="9"/>
      <c r="BD1915" s="9"/>
      <c r="BE1915" s="9"/>
      <c r="BF1915" s="9"/>
    </row>
    <row r="1916" spans="1:58" s="11" customFormat="1" x14ac:dyDescent="0.25">
      <c r="A1916" s="1" t="s">
        <v>67</v>
      </c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  <c r="X1916" s="8"/>
      <c r="Y1916" s="8"/>
      <c r="Z1916" s="8"/>
      <c r="AA1916" s="8"/>
      <c r="AB1916" s="8"/>
      <c r="AC1916" s="8"/>
      <c r="AD1916" s="8"/>
      <c r="AE1916" s="8"/>
      <c r="AF1916" s="9"/>
      <c r="AG1916" s="9"/>
      <c r="AH1916" s="9">
        <v>2</v>
      </c>
      <c r="AI1916" s="9">
        <v>2</v>
      </c>
      <c r="AJ1916" s="9">
        <v>2</v>
      </c>
      <c r="AK1916" s="9"/>
      <c r="AL1916" s="9"/>
      <c r="AM1916" s="9"/>
      <c r="AN1916" s="9"/>
      <c r="AO1916" s="9"/>
      <c r="AP1916" s="9"/>
      <c r="AQ1916" s="9"/>
      <c r="AR1916" s="9"/>
      <c r="AS1916" s="9"/>
      <c r="AT1916" s="9"/>
      <c r="AU1916" s="9"/>
      <c r="AV1916" s="9"/>
      <c r="AW1916" s="9"/>
      <c r="AX1916" s="9"/>
      <c r="AY1916" s="9"/>
      <c r="AZ1916" s="9"/>
      <c r="BA1916" s="9"/>
      <c r="BB1916" s="9"/>
      <c r="BC1916" s="9"/>
      <c r="BD1916" s="9"/>
      <c r="BE1916" s="9"/>
      <c r="BF1916" s="9"/>
    </row>
    <row r="1917" spans="1:58" s="11" customFormat="1" x14ac:dyDescent="0.25">
      <c r="A1917" s="1" t="s">
        <v>64</v>
      </c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  <c r="X1917" s="8"/>
      <c r="Y1917" s="8"/>
      <c r="Z1917" s="8"/>
      <c r="AA1917" s="8"/>
      <c r="AB1917" s="8"/>
      <c r="AC1917" s="8"/>
      <c r="AD1917" s="8"/>
      <c r="AE1917" s="8"/>
      <c r="AF1917" s="9"/>
      <c r="AG1917" s="9"/>
      <c r="AH1917" s="9"/>
      <c r="AI1917" s="9"/>
      <c r="AJ1917" s="9"/>
      <c r="AK1917" s="9"/>
      <c r="AL1917" s="9"/>
      <c r="AM1917" s="9"/>
      <c r="AN1917" s="9"/>
      <c r="AO1917" s="9"/>
      <c r="AP1917" s="9"/>
      <c r="AQ1917" s="9"/>
      <c r="AR1917" s="9"/>
      <c r="AS1917" s="9"/>
      <c r="AT1917" s="9"/>
      <c r="AU1917" s="9"/>
      <c r="AV1917" s="9"/>
      <c r="AW1917" s="9"/>
      <c r="AX1917" s="9"/>
      <c r="AY1917" s="9"/>
      <c r="AZ1917" s="9"/>
      <c r="BA1917" s="9"/>
      <c r="BB1917" s="9"/>
      <c r="BC1917" s="9"/>
      <c r="BD1917" s="9"/>
      <c r="BE1917" s="9"/>
      <c r="BF1917" s="9"/>
    </row>
    <row r="1918" spans="1:58" s="11" customFormat="1" x14ac:dyDescent="0.25">
      <c r="A1918" s="1" t="s">
        <v>60</v>
      </c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  <c r="Y1918" s="8"/>
      <c r="Z1918" s="8"/>
      <c r="AA1918" s="8"/>
      <c r="AB1918" s="8"/>
      <c r="AC1918" s="8"/>
      <c r="AD1918" s="8"/>
      <c r="AE1918" s="8"/>
      <c r="AF1918" s="9"/>
      <c r="AG1918" s="9"/>
      <c r="AH1918" s="9"/>
      <c r="AI1918" s="9"/>
      <c r="AJ1918" s="9"/>
      <c r="AK1918" s="9"/>
      <c r="AL1918" s="9"/>
      <c r="AM1918" s="9"/>
      <c r="AN1918" s="9"/>
      <c r="AO1918" s="9"/>
      <c r="AP1918" s="9"/>
      <c r="AQ1918" s="9"/>
      <c r="AR1918" s="9"/>
      <c r="AS1918" s="9"/>
      <c r="AT1918" s="9"/>
      <c r="AU1918" s="9"/>
      <c r="AV1918" s="9"/>
      <c r="AW1918" s="9"/>
      <c r="AX1918" s="9"/>
      <c r="AY1918" s="9"/>
      <c r="AZ1918" s="9"/>
      <c r="BA1918" s="9"/>
      <c r="BB1918" s="9"/>
      <c r="BC1918" s="9"/>
      <c r="BD1918" s="9"/>
      <c r="BE1918" s="9"/>
      <c r="BF1918" s="9"/>
    </row>
    <row r="1919" spans="1:58" s="8" customFormat="1" x14ac:dyDescent="0.25">
      <c r="A1919" s="6" t="s">
        <v>68</v>
      </c>
      <c r="B1919" s="38"/>
      <c r="C1919" s="38"/>
      <c r="D1919" s="38"/>
      <c r="E1919" s="38"/>
      <c r="F1919" s="38"/>
      <c r="G1919" s="38"/>
      <c r="H1919" s="38"/>
      <c r="I1919" s="38"/>
      <c r="J1919" s="38"/>
      <c r="K1919" s="38"/>
      <c r="L1919" s="38"/>
      <c r="M1919" s="38"/>
      <c r="N1919" s="38"/>
      <c r="O1919" s="38"/>
      <c r="P1919" s="38"/>
      <c r="Q1919" s="38"/>
      <c r="R1919" s="38"/>
      <c r="S1919" s="38"/>
      <c r="T1919" s="38"/>
      <c r="U1919" s="38"/>
      <c r="V1919" s="38"/>
      <c r="W1919" s="38"/>
      <c r="X1919" s="38"/>
      <c r="Y1919" s="38"/>
      <c r="Z1919" s="38"/>
      <c r="AA1919" s="38"/>
      <c r="AB1919" s="38"/>
      <c r="AC1919" s="38"/>
      <c r="AD1919" s="38"/>
      <c r="AE1919" s="38"/>
      <c r="AF1919" s="38"/>
      <c r="AG1919" s="38"/>
      <c r="AH1919" s="38">
        <f>SUM(AH1915:AH1918)</f>
        <v>2</v>
      </c>
      <c r="AI1919" s="38">
        <f>SUM(AI1915:AI1918)</f>
        <v>2</v>
      </c>
      <c r="AJ1919" s="38">
        <f>SUM(AJ1915:AJ1918)</f>
        <v>2</v>
      </c>
      <c r="AK1919" s="38"/>
      <c r="AL1919" s="38"/>
      <c r="AM1919" s="38"/>
      <c r="AN1919" s="38"/>
      <c r="AO1919" s="38"/>
      <c r="AP1919" s="38"/>
      <c r="AQ1919" s="38"/>
      <c r="AR1919" s="38"/>
      <c r="AS1919" s="38"/>
      <c r="AT1919" s="38"/>
      <c r="AU1919" s="38"/>
      <c r="AV1919" s="38"/>
      <c r="AW1919" s="38"/>
      <c r="AX1919" s="38"/>
      <c r="AY1919" s="38"/>
      <c r="AZ1919" s="38"/>
      <c r="BA1919" s="38"/>
      <c r="BB1919" s="38"/>
      <c r="BC1919" s="38"/>
      <c r="BD1919" s="67"/>
      <c r="BE1919" s="67"/>
      <c r="BF1919" s="67"/>
    </row>
    <row r="1920" spans="1:58" s="11" customFormat="1" x14ac:dyDescent="0.25">
      <c r="A1920" s="8" t="s">
        <v>381</v>
      </c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  <c r="X1920" s="8"/>
      <c r="Y1920" s="8"/>
      <c r="Z1920" s="8"/>
      <c r="AA1920" s="8"/>
      <c r="AB1920" s="8"/>
      <c r="AC1920" s="8"/>
      <c r="AD1920" s="8"/>
      <c r="AE1920" s="8"/>
      <c r="AF1920" s="9"/>
      <c r="AG1920" s="9"/>
      <c r="AH1920" s="9"/>
      <c r="AI1920" s="9"/>
      <c r="AJ1920" s="9"/>
      <c r="AK1920" s="9"/>
      <c r="AL1920" s="9"/>
      <c r="AM1920" s="9"/>
      <c r="AN1920" s="9"/>
      <c r="AO1920" s="9"/>
      <c r="AP1920" s="9"/>
      <c r="AQ1920" s="9"/>
      <c r="AR1920" s="9"/>
      <c r="AS1920" s="9"/>
      <c r="AT1920" s="9"/>
      <c r="AU1920" s="9"/>
      <c r="AV1920" s="9"/>
      <c r="AW1920" s="9"/>
      <c r="AX1920" s="9"/>
      <c r="AY1920" s="9"/>
      <c r="AZ1920" s="9"/>
      <c r="BA1920" s="9"/>
      <c r="BB1920" s="9"/>
      <c r="BC1920" s="9"/>
      <c r="BD1920" s="9"/>
      <c r="BE1920" s="9"/>
      <c r="BF1920" s="9"/>
    </row>
    <row r="1921" spans="1:66" s="11" customFormat="1" x14ac:dyDescent="0.25">
      <c r="A1921" s="1" t="s">
        <v>67</v>
      </c>
      <c r="H1921" s="9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>
        <v>1</v>
      </c>
      <c r="T1921" s="10">
        <v>1</v>
      </c>
      <c r="U1921" s="10"/>
      <c r="V1921" s="10"/>
      <c r="W1921" s="10"/>
      <c r="X1921" s="10"/>
      <c r="Y1921" s="10"/>
      <c r="Z1921" s="10"/>
      <c r="AA1921" s="10"/>
      <c r="AB1921" s="10"/>
      <c r="AC1921" s="10"/>
      <c r="AD1921" s="10"/>
      <c r="AE1921" s="10"/>
      <c r="AF1921" s="8"/>
      <c r="AG1921" s="8"/>
      <c r="AH1921" s="8"/>
      <c r="AI1921" s="8"/>
      <c r="AJ1921" s="8"/>
      <c r="AK1921" s="8"/>
      <c r="AP1921" s="9"/>
      <c r="AQ1921" s="9"/>
      <c r="AR1921" s="9"/>
      <c r="AS1921" s="9"/>
      <c r="AT1921" s="9"/>
      <c r="AU1921" s="9"/>
      <c r="AV1921" s="9"/>
      <c r="AW1921" s="9"/>
      <c r="AX1921" s="9"/>
      <c r="AY1921" s="9"/>
      <c r="AZ1921" s="9"/>
      <c r="BA1921" s="9"/>
      <c r="BB1921" s="9"/>
      <c r="BC1921" s="9"/>
      <c r="BD1921" s="9"/>
      <c r="BE1921" s="9"/>
      <c r="BF1921" s="9"/>
    </row>
    <row r="1922" spans="1:66" s="11" customFormat="1" x14ac:dyDescent="0.25">
      <c r="A1922" s="1" t="s">
        <v>64</v>
      </c>
      <c r="H1922" s="9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  <c r="Z1922" s="10"/>
      <c r="AA1922" s="10"/>
      <c r="AB1922" s="10"/>
      <c r="AC1922" s="10"/>
      <c r="AD1922" s="10"/>
      <c r="AE1922" s="10"/>
      <c r="AF1922" s="8"/>
      <c r="AG1922" s="8"/>
      <c r="AH1922" s="8"/>
      <c r="AI1922" s="8"/>
      <c r="AJ1922" s="8"/>
      <c r="AK1922" s="8"/>
      <c r="AP1922" s="9"/>
      <c r="AQ1922" s="9"/>
      <c r="AR1922" s="9"/>
      <c r="AS1922" s="9"/>
      <c r="AT1922" s="9"/>
      <c r="AU1922" s="9"/>
      <c r="AV1922" s="9"/>
      <c r="AW1922" s="9"/>
      <c r="AX1922" s="9"/>
      <c r="AY1922" s="9"/>
      <c r="AZ1922" s="9"/>
      <c r="BA1922" s="9"/>
      <c r="BB1922" s="9"/>
      <c r="BC1922" s="9"/>
      <c r="BD1922" s="9"/>
      <c r="BE1922" s="9"/>
      <c r="BF1922" s="9"/>
    </row>
    <row r="1923" spans="1:66" s="11" customFormat="1" x14ac:dyDescent="0.25">
      <c r="A1923" s="1" t="s">
        <v>60</v>
      </c>
      <c r="H1923" s="9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  <c r="Z1923" s="10"/>
      <c r="AA1923" s="10"/>
      <c r="AB1923" s="10"/>
      <c r="AC1923" s="10"/>
      <c r="AD1923" s="10"/>
      <c r="AE1923" s="10"/>
      <c r="AF1923" s="8"/>
      <c r="AG1923" s="8"/>
      <c r="AH1923" s="8"/>
      <c r="AI1923" s="8"/>
      <c r="AJ1923" s="8"/>
      <c r="AK1923" s="8"/>
      <c r="AP1923" s="9"/>
      <c r="AQ1923" s="9"/>
      <c r="AR1923" s="9"/>
      <c r="AS1923" s="9"/>
      <c r="AT1923" s="9"/>
      <c r="AU1923" s="9"/>
      <c r="AV1923" s="9"/>
      <c r="AW1923" s="9"/>
      <c r="AX1923" s="9"/>
      <c r="AY1923" s="9"/>
      <c r="AZ1923" s="9"/>
      <c r="BA1923" s="9"/>
      <c r="BB1923" s="9"/>
      <c r="BC1923" s="9"/>
      <c r="BD1923" s="9"/>
      <c r="BE1923" s="9"/>
      <c r="BF1923" s="9"/>
    </row>
    <row r="1924" spans="1:66" s="8" customFormat="1" x14ac:dyDescent="0.25">
      <c r="A1924" s="6" t="s">
        <v>68</v>
      </c>
      <c r="B1924" s="38"/>
      <c r="C1924" s="38"/>
      <c r="D1924" s="38"/>
      <c r="E1924" s="38"/>
      <c r="F1924" s="38"/>
      <c r="G1924" s="38"/>
      <c r="H1924" s="38"/>
      <c r="I1924" s="38"/>
      <c r="J1924" s="38"/>
      <c r="K1924" s="38"/>
      <c r="L1924" s="38"/>
      <c r="M1924" s="38"/>
      <c r="N1924" s="38"/>
      <c r="O1924" s="38"/>
      <c r="P1924" s="38"/>
      <c r="Q1924" s="38"/>
      <c r="R1924" s="38"/>
      <c r="S1924" s="38">
        <f>SUM(S1921:S1923)</f>
        <v>1</v>
      </c>
      <c r="T1924" s="38">
        <f>SUM(T1921:T1923)</f>
        <v>1</v>
      </c>
      <c r="U1924" s="38"/>
      <c r="V1924" s="38"/>
      <c r="W1924" s="38"/>
      <c r="X1924" s="38"/>
      <c r="Y1924" s="38"/>
      <c r="Z1924" s="38"/>
      <c r="AA1924" s="38"/>
      <c r="AB1924" s="38"/>
      <c r="AC1924" s="38"/>
      <c r="AD1924" s="38"/>
      <c r="AE1924" s="38"/>
      <c r="AF1924" s="38"/>
      <c r="AG1924" s="38"/>
      <c r="AH1924" s="38"/>
      <c r="AI1924" s="38"/>
      <c r="AJ1924" s="38"/>
      <c r="AK1924" s="38"/>
      <c r="AL1924" s="38"/>
      <c r="AM1924" s="38"/>
      <c r="AN1924" s="38"/>
      <c r="AO1924" s="38"/>
      <c r="AP1924" s="38"/>
      <c r="AQ1924" s="38"/>
      <c r="AR1924" s="38"/>
      <c r="AS1924" s="38"/>
      <c r="AT1924" s="38"/>
      <c r="AU1924" s="38"/>
      <c r="AV1924" s="38"/>
      <c r="AW1924" s="38"/>
      <c r="AX1924" s="38"/>
      <c r="AY1924" s="38"/>
      <c r="AZ1924" s="38"/>
      <c r="BA1924" s="38"/>
      <c r="BB1924" s="38"/>
      <c r="BC1924" s="38"/>
      <c r="BD1924" s="67"/>
      <c r="BE1924" s="67"/>
      <c r="BF1924" s="67"/>
    </row>
    <row r="1925" spans="1:66" s="11" customFormat="1" x14ac:dyDescent="0.25">
      <c r="A1925" s="8" t="s">
        <v>382</v>
      </c>
      <c r="H1925" s="9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  <c r="Z1925" s="10"/>
      <c r="AA1925" s="10"/>
      <c r="AB1925" s="10"/>
      <c r="AC1925" s="10"/>
      <c r="AD1925" s="10"/>
      <c r="AE1925" s="10"/>
      <c r="AF1925" s="8"/>
      <c r="AG1925" s="8"/>
      <c r="AH1925" s="8"/>
      <c r="AI1925" s="8"/>
      <c r="AJ1925" s="8"/>
      <c r="AK1925" s="8"/>
      <c r="AP1925" s="9"/>
      <c r="AQ1925" s="9"/>
      <c r="AR1925" s="9"/>
      <c r="AS1925" s="9"/>
      <c r="AT1925" s="9"/>
      <c r="AU1925" s="9"/>
      <c r="AV1925" s="9"/>
      <c r="AW1925" s="9"/>
      <c r="AX1925" s="9"/>
      <c r="AY1925" s="9"/>
      <c r="AZ1925" s="9"/>
      <c r="BA1925" s="9"/>
      <c r="BB1925" s="9"/>
      <c r="BC1925" s="9"/>
      <c r="BD1925" s="9"/>
      <c r="BE1925" s="9"/>
      <c r="BF1925" s="9"/>
    </row>
    <row r="1926" spans="1:66" s="11" customFormat="1" x14ac:dyDescent="0.25">
      <c r="A1926" s="1" t="s">
        <v>67</v>
      </c>
      <c r="H1926" s="9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>
        <v>3</v>
      </c>
      <c r="T1926" s="10">
        <v>2</v>
      </c>
      <c r="U1926" s="10">
        <v>2</v>
      </c>
      <c r="V1926" s="10"/>
      <c r="W1926" s="10"/>
      <c r="X1926" s="10"/>
      <c r="Y1926" s="10"/>
      <c r="Z1926" s="10"/>
      <c r="AA1926" s="10"/>
      <c r="AB1926" s="10"/>
      <c r="AC1926" s="10"/>
      <c r="AD1926" s="10"/>
      <c r="AE1926" s="10"/>
      <c r="AF1926" s="8"/>
      <c r="AG1926" s="8"/>
      <c r="AH1926" s="8"/>
      <c r="AI1926" s="8"/>
      <c r="AJ1926" s="8"/>
      <c r="AK1926" s="8"/>
      <c r="AP1926" s="9"/>
      <c r="AQ1926" s="9"/>
      <c r="AR1926" s="9"/>
      <c r="AS1926" s="9"/>
      <c r="AT1926" s="9"/>
      <c r="AU1926" s="9"/>
      <c r="AV1926" s="9"/>
      <c r="AW1926" s="9"/>
      <c r="AX1926" s="9"/>
      <c r="AY1926" s="9"/>
      <c r="AZ1926" s="9"/>
      <c r="BA1926" s="9"/>
      <c r="BB1926" s="9"/>
      <c r="BC1926" s="9"/>
      <c r="BD1926" s="9"/>
      <c r="BE1926" s="9"/>
      <c r="BF1926" s="9"/>
    </row>
    <row r="1927" spans="1:66" s="11" customFormat="1" x14ac:dyDescent="0.25">
      <c r="A1927" s="1" t="s">
        <v>64</v>
      </c>
      <c r="H1927" s="9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  <c r="Z1927" s="10"/>
      <c r="AA1927" s="10"/>
      <c r="AB1927" s="10"/>
      <c r="AC1927" s="10"/>
      <c r="AD1927" s="10"/>
      <c r="AE1927" s="10"/>
      <c r="AF1927" s="8"/>
      <c r="AG1927" s="8"/>
      <c r="AH1927" s="8"/>
      <c r="AI1927" s="8"/>
      <c r="AJ1927" s="8"/>
      <c r="AK1927" s="8"/>
      <c r="AP1927" s="9"/>
      <c r="AQ1927" s="9"/>
      <c r="AR1927" s="9"/>
      <c r="AS1927" s="9"/>
      <c r="AT1927" s="9"/>
      <c r="AU1927" s="9"/>
      <c r="AV1927" s="9"/>
      <c r="AW1927" s="9"/>
      <c r="AX1927" s="9"/>
      <c r="AY1927" s="9"/>
      <c r="AZ1927" s="9"/>
      <c r="BA1927" s="9"/>
      <c r="BB1927" s="9"/>
      <c r="BC1927" s="9"/>
      <c r="BD1927" s="9"/>
      <c r="BE1927" s="9"/>
      <c r="BF1927" s="9"/>
    </row>
    <row r="1928" spans="1:66" s="11" customFormat="1" x14ac:dyDescent="0.25">
      <c r="A1928" s="1" t="s">
        <v>60</v>
      </c>
      <c r="H1928" s="9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  <c r="Z1928" s="10"/>
      <c r="AA1928" s="10"/>
      <c r="AB1928" s="10"/>
      <c r="AC1928" s="10"/>
      <c r="AD1928" s="10"/>
      <c r="AE1928" s="10"/>
      <c r="AF1928" s="8"/>
      <c r="AG1928" s="8"/>
      <c r="AH1928" s="8"/>
      <c r="AI1928" s="8"/>
      <c r="AJ1928" s="8"/>
      <c r="AK1928" s="8"/>
      <c r="AP1928" s="9"/>
      <c r="AQ1928" s="9"/>
      <c r="AR1928" s="9"/>
      <c r="AS1928" s="9"/>
      <c r="AT1928" s="9"/>
      <c r="AU1928" s="9"/>
      <c r="AV1928" s="9"/>
      <c r="AW1928" s="9"/>
      <c r="AX1928" s="9"/>
      <c r="AY1928" s="9"/>
      <c r="AZ1928" s="9"/>
      <c r="BA1928" s="9"/>
      <c r="BB1928" s="9"/>
      <c r="BC1928" s="9"/>
      <c r="BD1928" s="9"/>
      <c r="BE1928" s="9"/>
      <c r="BF1928" s="9"/>
    </row>
    <row r="1929" spans="1:66" s="8" customFormat="1" x14ac:dyDescent="0.25">
      <c r="A1929" s="6" t="s">
        <v>68</v>
      </c>
      <c r="B1929" s="38"/>
      <c r="C1929" s="38"/>
      <c r="D1929" s="38"/>
      <c r="E1929" s="38"/>
      <c r="F1929" s="38"/>
      <c r="G1929" s="38"/>
      <c r="H1929" s="38"/>
      <c r="I1929" s="38"/>
      <c r="J1929" s="38"/>
      <c r="K1929" s="38"/>
      <c r="L1929" s="38"/>
      <c r="M1929" s="38"/>
      <c r="N1929" s="38"/>
      <c r="O1929" s="38"/>
      <c r="P1929" s="38"/>
      <c r="Q1929" s="38"/>
      <c r="R1929" s="38"/>
      <c r="S1929" s="38">
        <f>SUM(S1926:S1928)</f>
        <v>3</v>
      </c>
      <c r="T1929" s="38">
        <f>SUM(T1926:T1928)</f>
        <v>2</v>
      </c>
      <c r="U1929" s="38">
        <f>SUM(U1926:U1928)</f>
        <v>2</v>
      </c>
      <c r="V1929" s="38"/>
      <c r="W1929" s="38"/>
      <c r="X1929" s="38"/>
      <c r="Y1929" s="38"/>
      <c r="Z1929" s="38"/>
      <c r="AA1929" s="38"/>
      <c r="AB1929" s="38"/>
      <c r="AC1929" s="38"/>
      <c r="AD1929" s="38"/>
      <c r="AE1929" s="38"/>
      <c r="AF1929" s="38"/>
      <c r="AG1929" s="38"/>
      <c r="AH1929" s="38"/>
      <c r="AI1929" s="38"/>
      <c r="AJ1929" s="38"/>
      <c r="AK1929" s="38"/>
      <c r="AL1929" s="38"/>
      <c r="AM1929" s="38"/>
      <c r="AN1929" s="38"/>
      <c r="AO1929" s="38"/>
      <c r="AP1929" s="38"/>
      <c r="AQ1929" s="38"/>
      <c r="AR1929" s="38"/>
      <c r="AS1929" s="38"/>
      <c r="AT1929" s="38"/>
      <c r="AU1929" s="38"/>
      <c r="AV1929" s="38"/>
      <c r="AW1929" s="38"/>
      <c r="AX1929" s="38"/>
      <c r="AY1929" s="38"/>
      <c r="AZ1929" s="38"/>
      <c r="BA1929" s="38"/>
      <c r="BB1929" s="38"/>
      <c r="BC1929" s="38"/>
      <c r="BD1929" s="67"/>
      <c r="BE1929" s="67"/>
      <c r="BF1929" s="67"/>
    </row>
    <row r="1930" spans="1:66" s="11" customFormat="1" x14ac:dyDescent="0.25">
      <c r="A1930" s="8" t="s">
        <v>383</v>
      </c>
      <c r="H1930" s="9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  <c r="Z1930" s="10"/>
      <c r="AA1930" s="10"/>
      <c r="AB1930" s="10"/>
      <c r="AC1930" s="10"/>
      <c r="AD1930" s="10"/>
      <c r="AE1930" s="10"/>
      <c r="AF1930" s="8"/>
      <c r="AG1930" s="8"/>
      <c r="AH1930" s="8"/>
      <c r="AI1930" s="8"/>
      <c r="AJ1930" s="8"/>
      <c r="AK1930" s="8"/>
      <c r="AP1930" s="9"/>
      <c r="AQ1930" s="9"/>
      <c r="AR1930" s="9"/>
      <c r="AS1930" s="9"/>
      <c r="AT1930" s="9"/>
      <c r="AU1930" s="9"/>
      <c r="AV1930" s="9"/>
      <c r="AW1930" s="9"/>
      <c r="AX1930" s="9"/>
      <c r="AY1930" s="9"/>
      <c r="AZ1930" s="9"/>
      <c r="BA1930" s="9"/>
      <c r="BB1930" s="9"/>
      <c r="BC1930" s="9"/>
      <c r="BD1930" s="9"/>
      <c r="BE1930" s="9"/>
      <c r="BF1930" s="9"/>
    </row>
    <row r="1931" spans="1:66" s="11" customFormat="1" x14ac:dyDescent="0.25">
      <c r="A1931" s="1" t="s">
        <v>67</v>
      </c>
      <c r="H1931" s="9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>
        <v>1</v>
      </c>
      <c r="Z1931" s="10"/>
      <c r="AA1931" s="10"/>
      <c r="AB1931" s="10"/>
      <c r="AC1931" s="10"/>
      <c r="AD1931" s="10"/>
      <c r="AE1931" s="10"/>
      <c r="AF1931" s="8"/>
      <c r="AG1931" s="8"/>
      <c r="AH1931" s="8"/>
      <c r="AI1931" s="8"/>
      <c r="AJ1931" s="8"/>
      <c r="AK1931" s="8"/>
      <c r="AP1931" s="9"/>
      <c r="AQ1931" s="9"/>
      <c r="AR1931" s="9"/>
      <c r="AS1931" s="9"/>
      <c r="AT1931" s="9"/>
      <c r="AU1931" s="9"/>
      <c r="AV1931" s="9"/>
      <c r="AW1931" s="9"/>
      <c r="AX1931" s="9"/>
      <c r="AY1931" s="9"/>
      <c r="AZ1931" s="9"/>
      <c r="BA1931" s="9"/>
      <c r="BB1931" s="9"/>
      <c r="BC1931" s="9"/>
      <c r="BD1931" s="9"/>
      <c r="BE1931" s="9"/>
      <c r="BF1931" s="9"/>
    </row>
    <row r="1932" spans="1:66" s="11" customFormat="1" x14ac:dyDescent="0.25">
      <c r="A1932" s="1" t="s">
        <v>64</v>
      </c>
      <c r="H1932" s="9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  <c r="Z1932" s="10"/>
      <c r="AA1932" s="10"/>
      <c r="AB1932" s="10"/>
      <c r="AC1932" s="10"/>
      <c r="AD1932" s="10"/>
      <c r="AE1932" s="10"/>
      <c r="AF1932" s="8"/>
      <c r="AG1932" s="8"/>
      <c r="AH1932" s="8"/>
      <c r="AI1932" s="8"/>
      <c r="AJ1932" s="8"/>
      <c r="AK1932" s="8"/>
      <c r="AP1932" s="9"/>
      <c r="AQ1932" s="9"/>
      <c r="AR1932" s="9"/>
      <c r="AS1932" s="9"/>
      <c r="AT1932" s="9"/>
      <c r="AU1932" s="9"/>
      <c r="AV1932" s="9"/>
      <c r="AW1932" s="9"/>
      <c r="AX1932" s="9"/>
      <c r="AY1932" s="9"/>
      <c r="AZ1932" s="9"/>
      <c r="BA1932" s="9"/>
      <c r="BB1932" s="9"/>
      <c r="BC1932" s="9"/>
      <c r="BD1932" s="9"/>
      <c r="BE1932" s="9"/>
      <c r="BF1932" s="9"/>
    </row>
    <row r="1933" spans="1:66" s="11" customFormat="1" x14ac:dyDescent="0.25">
      <c r="A1933" s="1" t="s">
        <v>60</v>
      </c>
      <c r="H1933" s="9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  <c r="Z1933" s="10"/>
      <c r="AA1933" s="10"/>
      <c r="AB1933" s="10"/>
      <c r="AC1933" s="10"/>
      <c r="AD1933" s="10"/>
      <c r="AE1933" s="10"/>
      <c r="AF1933" s="8"/>
      <c r="AG1933" s="8"/>
      <c r="AH1933" s="8"/>
      <c r="AI1933" s="8"/>
      <c r="AJ1933" s="8"/>
      <c r="AK1933" s="8"/>
      <c r="AP1933" s="9"/>
      <c r="AQ1933" s="9"/>
      <c r="AR1933" s="9"/>
      <c r="AS1933" s="9"/>
      <c r="AT1933" s="9"/>
      <c r="AU1933" s="9"/>
      <c r="AV1933" s="9"/>
      <c r="AW1933" s="9"/>
      <c r="AX1933" s="9"/>
      <c r="AY1933" s="9"/>
      <c r="AZ1933" s="9"/>
      <c r="BA1933" s="9"/>
      <c r="BB1933" s="9"/>
      <c r="BC1933" s="9"/>
      <c r="BD1933" s="9"/>
      <c r="BE1933" s="9"/>
      <c r="BF1933" s="9"/>
    </row>
    <row r="1934" spans="1:66" s="8" customFormat="1" x14ac:dyDescent="0.25">
      <c r="A1934" s="6" t="s">
        <v>68</v>
      </c>
      <c r="B1934" s="38"/>
      <c r="C1934" s="38"/>
      <c r="D1934" s="38"/>
      <c r="E1934" s="38"/>
      <c r="F1934" s="38"/>
      <c r="G1934" s="38"/>
      <c r="H1934" s="38"/>
      <c r="I1934" s="38"/>
      <c r="J1934" s="38"/>
      <c r="K1934" s="38"/>
      <c r="L1934" s="38"/>
      <c r="M1934" s="38"/>
      <c r="N1934" s="38"/>
      <c r="O1934" s="38"/>
      <c r="P1934" s="38"/>
      <c r="Q1934" s="38"/>
      <c r="R1934" s="38"/>
      <c r="S1934" s="38"/>
      <c r="T1934" s="38"/>
      <c r="U1934" s="38"/>
      <c r="V1934" s="38"/>
      <c r="W1934" s="38"/>
      <c r="X1934" s="38"/>
      <c r="Y1934" s="38">
        <f>SUM(Y1930:Y1933)</f>
        <v>1</v>
      </c>
      <c r="Z1934" s="38"/>
      <c r="AA1934" s="38"/>
      <c r="AB1934" s="38"/>
      <c r="AC1934" s="38"/>
      <c r="AD1934" s="38"/>
      <c r="AE1934" s="38"/>
      <c r="AF1934" s="38"/>
      <c r="AG1934" s="38"/>
      <c r="AH1934" s="38"/>
      <c r="AI1934" s="38"/>
      <c r="AJ1934" s="38"/>
      <c r="AK1934" s="38"/>
      <c r="AL1934" s="38"/>
      <c r="AM1934" s="38"/>
      <c r="AN1934" s="38"/>
      <c r="AO1934" s="38"/>
      <c r="AP1934" s="38"/>
      <c r="AQ1934" s="38"/>
      <c r="AR1934" s="38"/>
      <c r="AS1934" s="38"/>
      <c r="AT1934" s="38"/>
      <c r="AU1934" s="38"/>
      <c r="AV1934" s="38"/>
      <c r="AW1934" s="38"/>
      <c r="AX1934" s="38"/>
      <c r="AY1934" s="38"/>
      <c r="AZ1934" s="38"/>
      <c r="BA1934" s="38"/>
      <c r="BB1934" s="38"/>
      <c r="BC1934" s="38"/>
      <c r="BD1934" s="67"/>
      <c r="BE1934" s="67"/>
      <c r="BF1934" s="67"/>
    </row>
    <row r="1935" spans="1:66" s="19" customFormat="1" x14ac:dyDescent="0.25">
      <c r="A1935" s="30" t="s">
        <v>436</v>
      </c>
      <c r="B1935" s="26"/>
      <c r="C1935" s="26"/>
      <c r="D1935" s="26"/>
      <c r="E1935" s="26"/>
      <c r="F1935" s="26"/>
      <c r="G1935" s="26"/>
      <c r="H1935" s="10"/>
      <c r="I1935" s="10"/>
      <c r="J1935" s="10"/>
      <c r="K1935" s="10"/>
      <c r="L1935" s="10"/>
      <c r="M1935" s="26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  <c r="Z1935" s="10"/>
      <c r="AA1935" s="10"/>
      <c r="AB1935" s="10"/>
      <c r="AC1935" s="10"/>
      <c r="AD1935" s="10"/>
      <c r="AE1935" s="10"/>
      <c r="AF1935" s="10"/>
      <c r="AG1935" s="10"/>
      <c r="AH1935" s="10"/>
      <c r="AI1935" s="10"/>
      <c r="AJ1935" s="10"/>
      <c r="AK1935" s="10"/>
      <c r="AL1935" s="10"/>
      <c r="AM1935" s="10"/>
      <c r="AN1935" s="10"/>
      <c r="AO1935" s="10"/>
      <c r="AP1935" s="10"/>
      <c r="AQ1935" s="10"/>
      <c r="AR1935" s="10"/>
      <c r="AS1935" s="10"/>
      <c r="AT1935" s="10"/>
      <c r="AU1935" s="10"/>
      <c r="AV1935" s="10"/>
      <c r="AW1935" s="10"/>
      <c r="AX1935" s="10"/>
      <c r="AY1935" s="10"/>
      <c r="AZ1935" s="10"/>
      <c r="BA1935" s="10"/>
      <c r="BB1935" s="10"/>
      <c r="BC1935" s="10"/>
      <c r="BD1935" s="18"/>
      <c r="BE1935" s="18"/>
      <c r="BF1935" s="18"/>
      <c r="BG1935" s="18"/>
      <c r="BH1935" s="18"/>
      <c r="BI1935" s="18"/>
      <c r="BJ1935" s="18"/>
      <c r="BK1935" s="18"/>
      <c r="BL1935" s="18"/>
      <c r="BM1935" s="18"/>
      <c r="BN1935" s="18"/>
    </row>
    <row r="1936" spans="1:66" s="19" customFormat="1" x14ac:dyDescent="0.25">
      <c r="A1936" s="51" t="s">
        <v>437</v>
      </c>
      <c r="B1936" s="26"/>
      <c r="C1936" s="26"/>
      <c r="D1936" s="26"/>
      <c r="E1936" s="26"/>
      <c r="F1936" s="26"/>
      <c r="G1936" s="26"/>
      <c r="H1936" s="10"/>
      <c r="I1936" s="10"/>
      <c r="J1936" s="10"/>
      <c r="K1936" s="10"/>
      <c r="L1936" s="10"/>
      <c r="M1936" s="26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  <c r="Z1936" s="10"/>
      <c r="AA1936" s="10"/>
      <c r="AB1936" s="10"/>
      <c r="AC1936" s="10"/>
      <c r="AD1936" s="10"/>
      <c r="AE1936" s="10"/>
      <c r="AF1936" s="10"/>
      <c r="AG1936" s="10"/>
      <c r="AH1936" s="10"/>
      <c r="AI1936" s="10"/>
      <c r="AJ1936" s="10"/>
      <c r="AK1936" s="10"/>
      <c r="AL1936" s="10"/>
      <c r="AM1936" s="10"/>
      <c r="AN1936" s="10"/>
      <c r="AO1936" s="10"/>
      <c r="AP1936" s="10"/>
      <c r="AQ1936" s="10"/>
      <c r="AR1936" s="10"/>
      <c r="AS1936" s="10"/>
      <c r="AT1936" s="10"/>
      <c r="AU1936" s="10"/>
      <c r="AV1936" s="10"/>
      <c r="AW1936" s="10"/>
      <c r="AX1936" s="10"/>
      <c r="AY1936" s="10"/>
      <c r="AZ1936" s="10"/>
      <c r="BA1936" s="10"/>
      <c r="BB1936" s="10"/>
      <c r="BC1936" s="10"/>
      <c r="BD1936" s="18"/>
      <c r="BE1936" s="18"/>
      <c r="BF1936" s="18"/>
      <c r="BG1936" s="18"/>
      <c r="BH1936" s="18"/>
      <c r="BI1936" s="18"/>
      <c r="BJ1936" s="18"/>
      <c r="BK1936" s="18"/>
      <c r="BL1936" s="18"/>
      <c r="BM1936" s="18"/>
      <c r="BN1936" s="18"/>
    </row>
    <row r="1937" spans="1:68" s="19" customFormat="1" x14ac:dyDescent="0.25">
      <c r="A1937" s="24" t="s">
        <v>67</v>
      </c>
      <c r="B1937" s="42">
        <f t="shared" ref="B1937:AG1937" si="314">+B1942+B1947+B1952+B1957+B1962+B1967+B1972+B1977+B1982+B1987+B1992+B1997+B2002+B2007+B2012+B2017+B2022+B2027+B2032</f>
        <v>0</v>
      </c>
      <c r="C1937" s="42">
        <f t="shared" si="314"/>
        <v>0</v>
      </c>
      <c r="D1937" s="42">
        <f t="shared" si="314"/>
        <v>0</v>
      </c>
      <c r="E1937" s="42">
        <f t="shared" si="314"/>
        <v>0</v>
      </c>
      <c r="F1937" s="42">
        <f t="shared" si="314"/>
        <v>0</v>
      </c>
      <c r="G1937" s="42">
        <f t="shared" si="314"/>
        <v>0</v>
      </c>
      <c r="H1937" s="42">
        <f t="shared" si="314"/>
        <v>0</v>
      </c>
      <c r="I1937" s="42">
        <f t="shared" si="314"/>
        <v>0</v>
      </c>
      <c r="J1937" s="42">
        <f t="shared" si="314"/>
        <v>0</v>
      </c>
      <c r="K1937" s="42">
        <f t="shared" si="314"/>
        <v>172</v>
      </c>
      <c r="L1937" s="42">
        <f t="shared" si="314"/>
        <v>170</v>
      </c>
      <c r="M1937" s="42">
        <f t="shared" si="314"/>
        <v>205</v>
      </c>
      <c r="N1937" s="42">
        <f t="shared" si="314"/>
        <v>200</v>
      </c>
      <c r="O1937" s="42">
        <f t="shared" si="314"/>
        <v>352</v>
      </c>
      <c r="P1937" s="42">
        <f t="shared" si="314"/>
        <v>345</v>
      </c>
      <c r="Q1937" s="42">
        <f t="shared" si="314"/>
        <v>368</v>
      </c>
      <c r="R1937" s="42">
        <f t="shared" si="314"/>
        <v>466</v>
      </c>
      <c r="S1937" s="42">
        <f t="shared" si="314"/>
        <v>572</v>
      </c>
      <c r="T1937" s="42">
        <f t="shared" si="314"/>
        <v>660</v>
      </c>
      <c r="U1937" s="42">
        <f t="shared" si="314"/>
        <v>534</v>
      </c>
      <c r="V1937" s="42">
        <f t="shared" si="314"/>
        <v>568</v>
      </c>
      <c r="W1937" s="42">
        <f t="shared" si="314"/>
        <v>400</v>
      </c>
      <c r="X1937" s="42">
        <f t="shared" si="314"/>
        <v>288</v>
      </c>
      <c r="Y1937" s="42">
        <f t="shared" si="314"/>
        <v>221</v>
      </c>
      <c r="Z1937" s="42">
        <f t="shared" si="314"/>
        <v>135</v>
      </c>
      <c r="AA1937" s="42">
        <f t="shared" si="314"/>
        <v>99</v>
      </c>
      <c r="AB1937" s="42">
        <f t="shared" si="314"/>
        <v>108</v>
      </c>
      <c r="AC1937" s="42">
        <f t="shared" si="314"/>
        <v>129</v>
      </c>
      <c r="AD1937" s="42">
        <f t="shared" si="314"/>
        <v>122</v>
      </c>
      <c r="AE1937" s="42">
        <f t="shared" si="314"/>
        <v>123</v>
      </c>
      <c r="AF1937" s="42">
        <f t="shared" si="314"/>
        <v>0</v>
      </c>
      <c r="AG1937" s="42">
        <f t="shared" si="314"/>
        <v>0</v>
      </c>
      <c r="AH1937" s="42">
        <f t="shared" ref="AH1937:BK1938" si="315">+AH1942+AH1947+AH1952+AH1957+AH1962+AH1967+AH1972+AH1977+AH1982+AH1987+AH1992+AH1997+AH2002+AH2007+AH2012+AH2017+AH2022+AH2027+AH2032</f>
        <v>0</v>
      </c>
      <c r="AI1937" s="42">
        <f t="shared" si="315"/>
        <v>0</v>
      </c>
      <c r="AJ1937" s="42">
        <f t="shared" si="315"/>
        <v>0</v>
      </c>
      <c r="AK1937" s="42">
        <f t="shared" si="315"/>
        <v>0</v>
      </c>
      <c r="AL1937" s="42">
        <f t="shared" si="315"/>
        <v>0</v>
      </c>
      <c r="AM1937" s="42">
        <f t="shared" si="315"/>
        <v>0</v>
      </c>
      <c r="AN1937" s="42">
        <f t="shared" si="315"/>
        <v>24</v>
      </c>
      <c r="AO1937" s="42">
        <f t="shared" si="315"/>
        <v>39</v>
      </c>
      <c r="AP1937" s="42">
        <f t="shared" si="315"/>
        <v>47</v>
      </c>
      <c r="AQ1937" s="42">
        <f t="shared" si="315"/>
        <v>55</v>
      </c>
      <c r="AR1937" s="42">
        <f t="shared" si="315"/>
        <v>84</v>
      </c>
      <c r="AS1937" s="42">
        <f t="shared" si="315"/>
        <v>90</v>
      </c>
      <c r="AT1937" s="42">
        <f t="shared" si="315"/>
        <v>101</v>
      </c>
      <c r="AU1937" s="42">
        <f t="shared" si="315"/>
        <v>96</v>
      </c>
      <c r="AV1937" s="42">
        <f t="shared" si="315"/>
        <v>92</v>
      </c>
      <c r="AW1937" s="42">
        <f t="shared" si="315"/>
        <v>91</v>
      </c>
      <c r="AX1937" s="42">
        <f t="shared" si="315"/>
        <v>91</v>
      </c>
      <c r="AY1937" s="42">
        <f t="shared" si="315"/>
        <v>93</v>
      </c>
      <c r="AZ1937" s="42">
        <f t="shared" si="315"/>
        <v>84</v>
      </c>
      <c r="BA1937" s="42">
        <f t="shared" si="315"/>
        <v>84</v>
      </c>
      <c r="BB1937" s="42">
        <f t="shared" si="315"/>
        <v>83</v>
      </c>
      <c r="BC1937" s="42">
        <f t="shared" si="315"/>
        <v>83</v>
      </c>
      <c r="BD1937" s="42">
        <f t="shared" si="315"/>
        <v>75</v>
      </c>
      <c r="BE1937" s="42">
        <f t="shared" si="315"/>
        <v>75</v>
      </c>
      <c r="BF1937" s="42">
        <f t="shared" si="315"/>
        <v>75</v>
      </c>
      <c r="BG1937" s="42">
        <f t="shared" si="315"/>
        <v>71</v>
      </c>
      <c r="BH1937" s="42">
        <f t="shared" si="315"/>
        <v>0</v>
      </c>
      <c r="BI1937" s="42">
        <f t="shared" si="315"/>
        <v>0</v>
      </c>
      <c r="BJ1937" s="42">
        <f t="shared" si="315"/>
        <v>0</v>
      </c>
      <c r="BK1937" s="42">
        <f t="shared" si="315"/>
        <v>0</v>
      </c>
      <c r="BL1937" s="42">
        <f t="shared" ref="BL1937:BM1937" si="316">+BL1942+BL1947+BL1952+BL1957+BL1962+BL1967+BL1972+BL1977+BL1982+BL1987+BL1992+BL1997+BL2002+BL2007+BL2012+BL2017+BL2022+BL2027+BL2032</f>
        <v>0</v>
      </c>
      <c r="BM1937" s="42">
        <f t="shared" si="316"/>
        <v>0</v>
      </c>
      <c r="BN1937" s="42">
        <f t="shared" ref="BN1937:BO1937" si="317">+BN1942+BN1947+BN1952+BN1957+BN1962+BN1967+BN1972+BN1977+BN1982+BN1987+BN1992+BN1997+BN2002+BN2007+BN2012+BN2017+BN2022+BN2027+BN2032</f>
        <v>0</v>
      </c>
      <c r="BO1937" s="42">
        <f t="shared" si="317"/>
        <v>0</v>
      </c>
      <c r="BP1937" s="42"/>
    </row>
    <row r="1938" spans="1:68" s="19" customFormat="1" x14ac:dyDescent="0.25">
      <c r="A1938" s="24" t="s">
        <v>64</v>
      </c>
      <c r="B1938" s="42">
        <f t="shared" ref="B1938:AG1938" si="318">+B1943+B1948+B1953+B1958+B1963+B1968+B1973+B1978+B1983+B1988+B1993+B1998+B2003+B2008+B2013+B2018+B2023+B2028+B2033</f>
        <v>0</v>
      </c>
      <c r="C1938" s="42">
        <f t="shared" si="318"/>
        <v>0</v>
      </c>
      <c r="D1938" s="42">
        <f t="shared" si="318"/>
        <v>0</v>
      </c>
      <c r="E1938" s="42">
        <f t="shared" si="318"/>
        <v>0</v>
      </c>
      <c r="F1938" s="42">
        <f t="shared" si="318"/>
        <v>0</v>
      </c>
      <c r="G1938" s="42">
        <f t="shared" si="318"/>
        <v>0</v>
      </c>
      <c r="H1938" s="42">
        <f t="shared" si="318"/>
        <v>0</v>
      </c>
      <c r="I1938" s="42">
        <f t="shared" si="318"/>
        <v>0</v>
      </c>
      <c r="J1938" s="42">
        <f t="shared" si="318"/>
        <v>0</v>
      </c>
      <c r="K1938" s="42">
        <f t="shared" si="318"/>
        <v>0</v>
      </c>
      <c r="L1938" s="42">
        <f t="shared" si="318"/>
        <v>0</v>
      </c>
      <c r="M1938" s="42">
        <f t="shared" si="318"/>
        <v>0</v>
      </c>
      <c r="N1938" s="42">
        <f t="shared" si="318"/>
        <v>0</v>
      </c>
      <c r="O1938" s="42">
        <f t="shared" si="318"/>
        <v>0</v>
      </c>
      <c r="P1938" s="42">
        <f t="shared" si="318"/>
        <v>0</v>
      </c>
      <c r="Q1938" s="42">
        <f t="shared" si="318"/>
        <v>0</v>
      </c>
      <c r="R1938" s="42">
        <f t="shared" si="318"/>
        <v>0</v>
      </c>
      <c r="S1938" s="42">
        <f t="shared" si="318"/>
        <v>0</v>
      </c>
      <c r="T1938" s="42">
        <f t="shared" si="318"/>
        <v>0</v>
      </c>
      <c r="U1938" s="42">
        <f t="shared" si="318"/>
        <v>0</v>
      </c>
      <c r="V1938" s="42">
        <f t="shared" si="318"/>
        <v>20</v>
      </c>
      <c r="W1938" s="42">
        <f t="shared" si="318"/>
        <v>1</v>
      </c>
      <c r="X1938" s="42">
        <f t="shared" si="318"/>
        <v>0</v>
      </c>
      <c r="Y1938" s="42">
        <f t="shared" si="318"/>
        <v>0</v>
      </c>
      <c r="Z1938" s="42">
        <f t="shared" si="318"/>
        <v>0</v>
      </c>
      <c r="AA1938" s="42">
        <f t="shared" si="318"/>
        <v>0</v>
      </c>
      <c r="AB1938" s="42">
        <f t="shared" si="318"/>
        <v>0</v>
      </c>
      <c r="AC1938" s="42">
        <f t="shared" si="318"/>
        <v>0</v>
      </c>
      <c r="AD1938" s="42">
        <f t="shared" si="318"/>
        <v>0</v>
      </c>
      <c r="AE1938" s="42">
        <f t="shared" si="318"/>
        <v>0</v>
      </c>
      <c r="AF1938" s="42">
        <f t="shared" si="318"/>
        <v>0</v>
      </c>
      <c r="AG1938" s="42">
        <f t="shared" si="318"/>
        <v>0</v>
      </c>
      <c r="AH1938" s="42">
        <f t="shared" ref="AH1938:BI1938" si="319">+AH1943+AH1948+AH1953+AH1958+AH1963+AH1968+AH1973+AH1978+AH1983+AH1988+AH1993+AH1998+AH2003+AH2008+AH2013+AH2018+AH2023+AH2028+AH2033</f>
        <v>0</v>
      </c>
      <c r="AI1938" s="42">
        <f t="shared" si="319"/>
        <v>0</v>
      </c>
      <c r="AJ1938" s="42">
        <f t="shared" si="319"/>
        <v>0</v>
      </c>
      <c r="AK1938" s="42">
        <f t="shared" si="319"/>
        <v>0</v>
      </c>
      <c r="AL1938" s="42">
        <f t="shared" si="319"/>
        <v>0</v>
      </c>
      <c r="AM1938" s="42">
        <f t="shared" si="319"/>
        <v>0</v>
      </c>
      <c r="AN1938" s="42">
        <f t="shared" si="319"/>
        <v>0</v>
      </c>
      <c r="AO1938" s="42">
        <f t="shared" si="319"/>
        <v>0</v>
      </c>
      <c r="AP1938" s="42">
        <f t="shared" si="319"/>
        <v>0</v>
      </c>
      <c r="AQ1938" s="42">
        <f t="shared" si="319"/>
        <v>0</v>
      </c>
      <c r="AR1938" s="42">
        <f t="shared" si="319"/>
        <v>0</v>
      </c>
      <c r="AS1938" s="42">
        <f t="shared" si="319"/>
        <v>0</v>
      </c>
      <c r="AT1938" s="42">
        <f t="shared" si="319"/>
        <v>13</v>
      </c>
      <c r="AU1938" s="42">
        <f t="shared" si="319"/>
        <v>13</v>
      </c>
      <c r="AV1938" s="42">
        <f t="shared" si="319"/>
        <v>21</v>
      </c>
      <c r="AW1938" s="42">
        <f t="shared" si="319"/>
        <v>23</v>
      </c>
      <c r="AX1938" s="42">
        <f t="shared" si="319"/>
        <v>23</v>
      </c>
      <c r="AY1938" s="42">
        <f t="shared" si="319"/>
        <v>23</v>
      </c>
      <c r="AZ1938" s="42">
        <f t="shared" si="319"/>
        <v>8</v>
      </c>
      <c r="BA1938" s="42">
        <f t="shared" si="319"/>
        <v>8</v>
      </c>
      <c r="BB1938" s="42">
        <f t="shared" si="319"/>
        <v>8</v>
      </c>
      <c r="BC1938" s="42">
        <f t="shared" si="319"/>
        <v>7</v>
      </c>
      <c r="BD1938" s="42">
        <f t="shared" si="319"/>
        <v>7</v>
      </c>
      <c r="BE1938" s="42">
        <f t="shared" si="319"/>
        <v>7</v>
      </c>
      <c r="BF1938" s="42">
        <f t="shared" si="319"/>
        <v>7</v>
      </c>
      <c r="BG1938" s="42">
        <f t="shared" si="319"/>
        <v>7</v>
      </c>
      <c r="BH1938" s="42">
        <f t="shared" si="319"/>
        <v>0</v>
      </c>
      <c r="BI1938" s="42">
        <f t="shared" si="319"/>
        <v>0</v>
      </c>
      <c r="BJ1938" s="42">
        <f t="shared" si="315"/>
        <v>0</v>
      </c>
      <c r="BK1938" s="42">
        <f t="shared" si="315"/>
        <v>0</v>
      </c>
      <c r="BL1938" s="42">
        <f t="shared" ref="BL1938:BM1938" si="320">+BL1943+BL1948+BL1953+BL1958+BL1963+BL1968+BL1973+BL1978+BL1983+BL1988+BL1993+BL1998+BL2003+BL2008+BL2013+BL2018+BL2023+BL2028+BL2033</f>
        <v>0</v>
      </c>
      <c r="BM1938" s="42">
        <f t="shared" si="320"/>
        <v>0</v>
      </c>
      <c r="BN1938" s="42">
        <f t="shared" ref="BN1938:BO1938" si="321">+BN1943+BN1948+BN1953+BN1958+BN1963+BN1968+BN1973+BN1978+BN1983+BN1988+BN1993+BN1998+BN2003+BN2008+BN2013+BN2018+BN2023+BN2028+BN2033</f>
        <v>0</v>
      </c>
      <c r="BO1938" s="42">
        <f t="shared" si="321"/>
        <v>0</v>
      </c>
      <c r="BP1938" s="42"/>
    </row>
    <row r="1939" spans="1:68" s="19" customFormat="1" x14ac:dyDescent="0.25">
      <c r="A1939" s="24" t="s">
        <v>60</v>
      </c>
      <c r="B1939" s="42">
        <f t="shared" ref="B1939:AG1939" si="322">+B1944+B1949+B1954+B1959+B1964+B1969+B1974+B1979+B1984+B1989+B1994+B1999+B2004+B2009+B2014+B2019+B2024+B2029+B2034</f>
        <v>0</v>
      </c>
      <c r="C1939" s="42">
        <f t="shared" si="322"/>
        <v>0</v>
      </c>
      <c r="D1939" s="42">
        <f t="shared" si="322"/>
        <v>1</v>
      </c>
      <c r="E1939" s="42">
        <f t="shared" si="322"/>
        <v>2</v>
      </c>
      <c r="F1939" s="42">
        <f t="shared" si="322"/>
        <v>2</v>
      </c>
      <c r="G1939" s="42">
        <f t="shared" si="322"/>
        <v>2</v>
      </c>
      <c r="H1939" s="42">
        <f t="shared" si="322"/>
        <v>0</v>
      </c>
      <c r="I1939" s="42">
        <f t="shared" si="322"/>
        <v>0</v>
      </c>
      <c r="J1939" s="42">
        <f t="shared" si="322"/>
        <v>0</v>
      </c>
      <c r="K1939" s="42">
        <f t="shared" si="322"/>
        <v>0</v>
      </c>
      <c r="L1939" s="42">
        <f t="shared" si="322"/>
        <v>0</v>
      </c>
      <c r="M1939" s="42">
        <f t="shared" si="322"/>
        <v>0</v>
      </c>
      <c r="N1939" s="42">
        <f t="shared" si="322"/>
        <v>0</v>
      </c>
      <c r="O1939" s="42">
        <f t="shared" si="322"/>
        <v>0</v>
      </c>
      <c r="P1939" s="42">
        <f t="shared" si="322"/>
        <v>24</v>
      </c>
      <c r="Q1939" s="42">
        <f t="shared" si="322"/>
        <v>21</v>
      </c>
      <c r="R1939" s="42">
        <f t="shared" si="322"/>
        <v>25</v>
      </c>
      <c r="S1939" s="42">
        <f t="shared" si="322"/>
        <v>38</v>
      </c>
      <c r="T1939" s="42">
        <f t="shared" si="322"/>
        <v>24</v>
      </c>
      <c r="U1939" s="42">
        <f t="shared" si="322"/>
        <v>75</v>
      </c>
      <c r="V1939" s="42">
        <f t="shared" si="322"/>
        <v>120</v>
      </c>
      <c r="W1939" s="42">
        <f t="shared" si="322"/>
        <v>160</v>
      </c>
      <c r="X1939" s="42">
        <f t="shared" si="322"/>
        <v>168</v>
      </c>
      <c r="Y1939" s="42">
        <f t="shared" si="322"/>
        <v>158</v>
      </c>
      <c r="Z1939" s="42">
        <f t="shared" si="322"/>
        <v>156</v>
      </c>
      <c r="AA1939" s="42">
        <f t="shared" si="322"/>
        <v>155</v>
      </c>
      <c r="AB1939" s="42">
        <f t="shared" si="322"/>
        <v>144</v>
      </c>
      <c r="AC1939" s="42">
        <f t="shared" si="322"/>
        <v>121</v>
      </c>
      <c r="AD1939" s="42">
        <f t="shared" si="322"/>
        <v>121</v>
      </c>
      <c r="AE1939" s="42">
        <f t="shared" si="322"/>
        <v>118</v>
      </c>
      <c r="AF1939" s="42">
        <f t="shared" si="322"/>
        <v>133</v>
      </c>
      <c r="AG1939" s="42">
        <f t="shared" si="322"/>
        <v>123</v>
      </c>
      <c r="AH1939" s="42">
        <f t="shared" ref="AH1939:BK1940" si="323">+AH1944+AH1949+AH1954+AH1959+AH1964+AH1969+AH1974+AH1979+AH1984+AH1989+AH1994+AH1999+AH2004+AH2009+AH2014+AH2019+AH2024+AH2029+AH2034</f>
        <v>105</v>
      </c>
      <c r="AI1939" s="42">
        <f t="shared" si="323"/>
        <v>90</v>
      </c>
      <c r="AJ1939" s="42">
        <f t="shared" si="323"/>
        <v>70</v>
      </c>
      <c r="AK1939" s="42">
        <f t="shared" si="323"/>
        <v>53</v>
      </c>
      <c r="AL1939" s="42">
        <f t="shared" si="323"/>
        <v>53</v>
      </c>
      <c r="AM1939" s="42">
        <f t="shared" si="323"/>
        <v>60</v>
      </c>
      <c r="AN1939" s="42">
        <f t="shared" si="323"/>
        <v>67</v>
      </c>
      <c r="AO1939" s="42">
        <f t="shared" si="323"/>
        <v>69</v>
      </c>
      <c r="AP1939" s="42">
        <f t="shared" si="323"/>
        <v>71</v>
      </c>
      <c r="AQ1939" s="42">
        <f t="shared" si="323"/>
        <v>54</v>
      </c>
      <c r="AR1939" s="42">
        <f t="shared" si="323"/>
        <v>49</v>
      </c>
      <c r="AS1939" s="42">
        <f t="shared" si="323"/>
        <v>49</v>
      </c>
      <c r="AT1939" s="42">
        <f t="shared" si="323"/>
        <v>73</v>
      </c>
      <c r="AU1939" s="42">
        <f t="shared" si="323"/>
        <v>85</v>
      </c>
      <c r="AV1939" s="42">
        <f t="shared" si="323"/>
        <v>67</v>
      </c>
      <c r="AW1939" s="42">
        <f t="shared" si="323"/>
        <v>42</v>
      </c>
      <c r="AX1939" s="42">
        <f t="shared" si="323"/>
        <v>40</v>
      </c>
      <c r="AY1939" s="42">
        <f t="shared" si="323"/>
        <v>37</v>
      </c>
      <c r="AZ1939" s="42">
        <f t="shared" si="323"/>
        <v>38</v>
      </c>
      <c r="BA1939" s="42">
        <f t="shared" si="323"/>
        <v>37</v>
      </c>
      <c r="BB1939" s="42">
        <f t="shared" si="323"/>
        <v>37</v>
      </c>
      <c r="BC1939" s="42">
        <f t="shared" si="323"/>
        <v>37</v>
      </c>
      <c r="BD1939" s="42">
        <f t="shared" si="323"/>
        <v>37</v>
      </c>
      <c r="BE1939" s="42">
        <f t="shared" si="323"/>
        <v>37</v>
      </c>
      <c r="BF1939" s="42">
        <f t="shared" si="323"/>
        <v>37</v>
      </c>
      <c r="BG1939" s="42">
        <f t="shared" si="323"/>
        <v>39</v>
      </c>
      <c r="BH1939" s="42">
        <f t="shared" si="323"/>
        <v>11</v>
      </c>
      <c r="BI1939" s="42">
        <f t="shared" si="323"/>
        <v>11</v>
      </c>
      <c r="BJ1939" s="42">
        <f t="shared" si="323"/>
        <v>11</v>
      </c>
      <c r="BK1939" s="42">
        <f t="shared" si="323"/>
        <v>11</v>
      </c>
      <c r="BL1939" s="42">
        <f t="shared" ref="BL1939:BM1939" si="324">+BL1944+BL1949+BL1954+BL1959+BL1964+BL1969+BL1974+BL1979+BL1984+BL1989+BL1994+BL1999+BL2004+BL2009+BL2014+BL2019+BL2024+BL2029+BL2034</f>
        <v>11</v>
      </c>
      <c r="BM1939" s="42">
        <f t="shared" si="324"/>
        <v>11</v>
      </c>
      <c r="BN1939" s="42">
        <f t="shared" ref="BN1939:BO1939" si="325">+BN1944+BN1949+BN1954+BN1959+BN1964+BN1969+BN1974+BN1979+BN1984+BN1989+BN1994+BN1999+BN2004+BN2009+BN2014+BN2019+BN2024+BN2029+BN2034</f>
        <v>11</v>
      </c>
      <c r="BO1939" s="42">
        <f t="shared" si="325"/>
        <v>11</v>
      </c>
      <c r="BP1939" s="42"/>
    </row>
    <row r="1940" spans="1:68" s="19" customFormat="1" x14ac:dyDescent="0.25">
      <c r="A1940" s="25" t="s">
        <v>68</v>
      </c>
      <c r="B1940" s="42">
        <f>SUM(B1937:B1939)</f>
        <v>0</v>
      </c>
      <c r="C1940" s="42">
        <f t="shared" ref="C1940:BI1940" si="326">SUM(C1937:C1939)</f>
        <v>0</v>
      </c>
      <c r="D1940" s="42">
        <f t="shared" si="326"/>
        <v>1</v>
      </c>
      <c r="E1940" s="42">
        <f t="shared" si="326"/>
        <v>2</v>
      </c>
      <c r="F1940" s="42">
        <f t="shared" si="326"/>
        <v>2</v>
      </c>
      <c r="G1940" s="42">
        <f t="shared" si="326"/>
        <v>2</v>
      </c>
      <c r="H1940" s="42">
        <f t="shared" si="326"/>
        <v>0</v>
      </c>
      <c r="I1940" s="42">
        <f t="shared" si="326"/>
        <v>0</v>
      </c>
      <c r="J1940" s="42">
        <f t="shared" si="326"/>
        <v>0</v>
      </c>
      <c r="K1940" s="42">
        <f t="shared" si="326"/>
        <v>172</v>
      </c>
      <c r="L1940" s="42">
        <f t="shared" si="326"/>
        <v>170</v>
      </c>
      <c r="M1940" s="42">
        <f t="shared" si="326"/>
        <v>205</v>
      </c>
      <c r="N1940" s="42">
        <f t="shared" si="326"/>
        <v>200</v>
      </c>
      <c r="O1940" s="42">
        <f t="shared" si="326"/>
        <v>352</v>
      </c>
      <c r="P1940" s="42">
        <f t="shared" si="326"/>
        <v>369</v>
      </c>
      <c r="Q1940" s="42">
        <f t="shared" si="326"/>
        <v>389</v>
      </c>
      <c r="R1940" s="42">
        <f t="shared" si="326"/>
        <v>491</v>
      </c>
      <c r="S1940" s="42">
        <f t="shared" si="326"/>
        <v>610</v>
      </c>
      <c r="T1940" s="42">
        <f t="shared" si="326"/>
        <v>684</v>
      </c>
      <c r="U1940" s="42">
        <f t="shared" si="326"/>
        <v>609</v>
      </c>
      <c r="V1940" s="42">
        <f t="shared" si="326"/>
        <v>708</v>
      </c>
      <c r="W1940" s="42">
        <f t="shared" si="326"/>
        <v>561</v>
      </c>
      <c r="X1940" s="42">
        <f t="shared" si="326"/>
        <v>456</v>
      </c>
      <c r="Y1940" s="42">
        <f t="shared" si="326"/>
        <v>379</v>
      </c>
      <c r="Z1940" s="42">
        <f t="shared" si="326"/>
        <v>291</v>
      </c>
      <c r="AA1940" s="42">
        <f t="shared" si="326"/>
        <v>254</v>
      </c>
      <c r="AB1940" s="42">
        <f t="shared" si="326"/>
        <v>252</v>
      </c>
      <c r="AC1940" s="42">
        <f t="shared" si="326"/>
        <v>250</v>
      </c>
      <c r="AD1940" s="42">
        <f t="shared" si="326"/>
        <v>243</v>
      </c>
      <c r="AE1940" s="42">
        <f t="shared" si="326"/>
        <v>241</v>
      </c>
      <c r="AF1940" s="42">
        <f t="shared" si="326"/>
        <v>133</v>
      </c>
      <c r="AG1940" s="42">
        <f t="shared" si="326"/>
        <v>123</v>
      </c>
      <c r="AH1940" s="42">
        <f t="shared" si="326"/>
        <v>105</v>
      </c>
      <c r="AI1940" s="42">
        <f t="shared" si="326"/>
        <v>90</v>
      </c>
      <c r="AJ1940" s="42">
        <f t="shared" si="326"/>
        <v>70</v>
      </c>
      <c r="AK1940" s="42">
        <f t="shared" si="326"/>
        <v>53</v>
      </c>
      <c r="AL1940" s="42">
        <f t="shared" si="326"/>
        <v>53</v>
      </c>
      <c r="AM1940" s="42">
        <f t="shared" si="326"/>
        <v>60</v>
      </c>
      <c r="AN1940" s="42">
        <f t="shared" si="326"/>
        <v>91</v>
      </c>
      <c r="AO1940" s="42">
        <f t="shared" si="326"/>
        <v>108</v>
      </c>
      <c r="AP1940" s="42">
        <f t="shared" si="326"/>
        <v>118</v>
      </c>
      <c r="AQ1940" s="42">
        <f t="shared" si="326"/>
        <v>109</v>
      </c>
      <c r="AR1940" s="42">
        <f t="shared" si="326"/>
        <v>133</v>
      </c>
      <c r="AS1940" s="42">
        <f t="shared" si="326"/>
        <v>139</v>
      </c>
      <c r="AT1940" s="42">
        <f t="shared" si="326"/>
        <v>187</v>
      </c>
      <c r="AU1940" s="42">
        <f t="shared" si="326"/>
        <v>194</v>
      </c>
      <c r="AV1940" s="42">
        <f t="shared" si="326"/>
        <v>180</v>
      </c>
      <c r="AW1940" s="42">
        <f t="shared" si="326"/>
        <v>156</v>
      </c>
      <c r="AX1940" s="42">
        <f t="shared" si="326"/>
        <v>154</v>
      </c>
      <c r="AY1940" s="42">
        <f t="shared" si="326"/>
        <v>153</v>
      </c>
      <c r="AZ1940" s="42">
        <f t="shared" si="326"/>
        <v>130</v>
      </c>
      <c r="BA1940" s="42">
        <f t="shared" si="326"/>
        <v>129</v>
      </c>
      <c r="BB1940" s="42">
        <f t="shared" si="326"/>
        <v>128</v>
      </c>
      <c r="BC1940" s="42">
        <f t="shared" si="326"/>
        <v>127</v>
      </c>
      <c r="BD1940" s="42">
        <f t="shared" si="326"/>
        <v>119</v>
      </c>
      <c r="BE1940" s="42">
        <f t="shared" si="326"/>
        <v>119</v>
      </c>
      <c r="BF1940" s="42">
        <f t="shared" si="326"/>
        <v>119</v>
      </c>
      <c r="BG1940" s="42">
        <f t="shared" si="326"/>
        <v>117</v>
      </c>
      <c r="BH1940" s="42">
        <f t="shared" si="326"/>
        <v>11</v>
      </c>
      <c r="BI1940" s="42">
        <f t="shared" si="326"/>
        <v>11</v>
      </c>
      <c r="BJ1940" s="42">
        <f t="shared" si="323"/>
        <v>11</v>
      </c>
      <c r="BK1940" s="42">
        <f t="shared" si="323"/>
        <v>11</v>
      </c>
      <c r="BL1940" s="42">
        <f t="shared" ref="BL1940:BM1940" si="327">+BL1945+BL1950+BL1955+BL1960+BL1965+BL1970+BL1975+BL1980+BL1985+BL1990+BL1995+BL2000+BL2005+BL2010+BL2015+BL2020+BL2025+BL2030+BL2035</f>
        <v>11</v>
      </c>
      <c r="BM1940" s="42">
        <f t="shared" si="327"/>
        <v>11</v>
      </c>
      <c r="BN1940" s="42">
        <f t="shared" ref="BN1940:BO1940" si="328">+BN1945+BN1950+BN1955+BN1960+BN1965+BN1970+BN1975+BN1980+BN1985+BN1990+BN1995+BN2000+BN2005+BN2010+BN2015+BN2020+BN2025+BN2030+BN2035</f>
        <v>11</v>
      </c>
      <c r="BO1940" s="42">
        <f t="shared" si="328"/>
        <v>11</v>
      </c>
      <c r="BP1940" s="42"/>
    </row>
    <row r="1941" spans="1:68" s="11" customFormat="1" x14ac:dyDescent="0.25">
      <c r="A1941" s="8" t="s">
        <v>348</v>
      </c>
      <c r="H1941" s="9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  <c r="Z1941" s="10"/>
      <c r="AA1941" s="10"/>
      <c r="AB1941" s="10"/>
      <c r="AC1941" s="10"/>
      <c r="AD1941" s="10"/>
      <c r="AE1941" s="10"/>
      <c r="AF1941" s="9"/>
      <c r="AG1941" s="9"/>
      <c r="AH1941" s="9"/>
      <c r="AI1941" s="9"/>
      <c r="AJ1941" s="9"/>
      <c r="AK1941" s="9"/>
      <c r="AL1941" s="9"/>
      <c r="AM1941" s="9"/>
      <c r="AN1941" s="9"/>
      <c r="AO1941" s="9"/>
      <c r="AP1941" s="9"/>
      <c r="AQ1941" s="9"/>
      <c r="AR1941" s="9"/>
      <c r="AS1941" s="9"/>
      <c r="AT1941" s="9"/>
      <c r="AU1941" s="9"/>
      <c r="AV1941" s="9"/>
      <c r="AW1941" s="9"/>
      <c r="AX1941" s="9"/>
      <c r="AY1941" s="9"/>
      <c r="AZ1941" s="9"/>
      <c r="BA1941" s="9"/>
      <c r="BB1941" s="9"/>
      <c r="BC1941" s="9"/>
      <c r="BD1941" s="9"/>
      <c r="BE1941" s="9"/>
      <c r="BF1941" s="9"/>
    </row>
    <row r="1942" spans="1:68" s="11" customFormat="1" x14ac:dyDescent="0.25">
      <c r="A1942" s="1" t="s">
        <v>67</v>
      </c>
      <c r="H1942" s="9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>
        <v>8</v>
      </c>
      <c r="Y1942" s="10"/>
      <c r="Z1942" s="10"/>
      <c r="AA1942" s="10"/>
      <c r="AB1942" s="10"/>
      <c r="AC1942" s="10"/>
      <c r="AD1942" s="10"/>
      <c r="AE1942" s="10"/>
      <c r="AF1942" s="9"/>
      <c r="AG1942" s="9"/>
      <c r="AH1942" s="9"/>
      <c r="AI1942" s="9"/>
      <c r="AJ1942" s="9"/>
      <c r="AK1942" s="9"/>
      <c r="AL1942" s="9"/>
      <c r="AM1942" s="9"/>
      <c r="AN1942" s="9"/>
      <c r="AO1942" s="9"/>
      <c r="AP1942" s="9"/>
      <c r="AQ1942" s="9"/>
      <c r="AR1942" s="9"/>
      <c r="AS1942" s="9"/>
      <c r="AT1942" s="9"/>
      <c r="AU1942" s="9"/>
      <c r="AV1942" s="9"/>
      <c r="AW1942" s="9"/>
      <c r="AX1942" s="9"/>
      <c r="AY1942" s="9"/>
      <c r="AZ1942" s="9"/>
      <c r="BA1942" s="9"/>
      <c r="BB1942" s="9"/>
      <c r="BC1942" s="9"/>
      <c r="BD1942" s="9"/>
      <c r="BE1942" s="9"/>
      <c r="BF1942" s="9"/>
    </row>
    <row r="1943" spans="1:68" s="11" customFormat="1" x14ac:dyDescent="0.25">
      <c r="A1943" s="1" t="s">
        <v>64</v>
      </c>
      <c r="H1943" s="9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  <c r="Z1943" s="10"/>
      <c r="AA1943" s="10"/>
      <c r="AB1943" s="10"/>
      <c r="AC1943" s="10"/>
      <c r="AD1943" s="10"/>
      <c r="AE1943" s="10"/>
      <c r="AF1943" s="9"/>
      <c r="AG1943" s="9"/>
      <c r="AH1943" s="9"/>
      <c r="AI1943" s="9"/>
      <c r="AJ1943" s="9"/>
      <c r="AK1943" s="9"/>
      <c r="AL1943" s="9"/>
      <c r="AM1943" s="9"/>
      <c r="AN1943" s="9"/>
      <c r="AO1943" s="9"/>
      <c r="AP1943" s="9"/>
      <c r="AQ1943" s="9"/>
      <c r="AR1943" s="9"/>
      <c r="AS1943" s="9"/>
      <c r="AT1943" s="9"/>
      <c r="AU1943" s="9"/>
      <c r="AV1943" s="9"/>
      <c r="AW1943" s="9"/>
      <c r="AX1943" s="9"/>
      <c r="AY1943" s="9"/>
      <c r="AZ1943" s="9"/>
      <c r="BA1943" s="9"/>
      <c r="BB1943" s="9"/>
      <c r="BC1943" s="9"/>
      <c r="BD1943" s="9"/>
      <c r="BE1943" s="9"/>
      <c r="BF1943" s="9"/>
    </row>
    <row r="1944" spans="1:68" s="11" customFormat="1" x14ac:dyDescent="0.25">
      <c r="A1944" s="1" t="s">
        <v>60</v>
      </c>
      <c r="H1944" s="9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  <c r="Z1944" s="10"/>
      <c r="AA1944" s="10"/>
      <c r="AB1944" s="10"/>
      <c r="AC1944" s="10"/>
      <c r="AD1944" s="10"/>
      <c r="AE1944" s="10"/>
      <c r="AF1944" s="9"/>
      <c r="AG1944" s="9"/>
      <c r="AH1944" s="9"/>
      <c r="AI1944" s="9"/>
      <c r="AJ1944" s="9"/>
      <c r="AK1944" s="9"/>
      <c r="AL1944" s="9"/>
      <c r="AM1944" s="9"/>
      <c r="AN1944" s="9"/>
      <c r="AO1944" s="9"/>
      <c r="AP1944" s="9"/>
      <c r="AQ1944" s="9"/>
      <c r="AR1944" s="9"/>
      <c r="AS1944" s="9"/>
      <c r="AT1944" s="9"/>
      <c r="AU1944" s="9"/>
      <c r="AV1944" s="9"/>
      <c r="AW1944" s="9"/>
      <c r="AX1944" s="9"/>
      <c r="AY1944" s="9"/>
      <c r="AZ1944" s="9"/>
      <c r="BA1944" s="9"/>
      <c r="BB1944" s="9"/>
      <c r="BC1944" s="9"/>
      <c r="BD1944" s="9"/>
      <c r="BE1944" s="9"/>
      <c r="BF1944" s="9"/>
    </row>
    <row r="1945" spans="1:68" s="8" customFormat="1" x14ac:dyDescent="0.25">
      <c r="A1945" s="6" t="s">
        <v>68</v>
      </c>
      <c r="B1945" s="36"/>
      <c r="C1945" s="36"/>
      <c r="D1945" s="36"/>
      <c r="E1945" s="36"/>
      <c r="F1945" s="36"/>
      <c r="G1945" s="36"/>
      <c r="H1945" s="36"/>
      <c r="I1945" s="36"/>
      <c r="J1945" s="36"/>
      <c r="K1945" s="36"/>
      <c r="L1945" s="36"/>
      <c r="M1945" s="36"/>
      <c r="N1945" s="36"/>
      <c r="O1945" s="36"/>
      <c r="P1945" s="36"/>
      <c r="Q1945" s="36"/>
      <c r="R1945" s="36"/>
      <c r="S1945" s="36"/>
      <c r="T1945" s="36"/>
      <c r="U1945" s="36"/>
      <c r="V1945" s="36"/>
      <c r="W1945" s="36"/>
      <c r="X1945" s="36">
        <f>SUM(X1942:X1944)</f>
        <v>8</v>
      </c>
      <c r="Y1945" s="36"/>
      <c r="Z1945" s="36"/>
      <c r="AA1945" s="36"/>
      <c r="AB1945" s="36"/>
      <c r="AC1945" s="36"/>
      <c r="AD1945" s="36"/>
      <c r="AE1945" s="36"/>
      <c r="AF1945" s="36"/>
      <c r="AG1945" s="36"/>
      <c r="AH1945" s="36"/>
      <c r="AI1945" s="36"/>
      <c r="AJ1945" s="36"/>
      <c r="AK1945" s="36"/>
      <c r="AL1945" s="36"/>
      <c r="AM1945" s="36"/>
      <c r="AN1945" s="36"/>
      <c r="AO1945" s="36"/>
      <c r="AP1945" s="36"/>
      <c r="AQ1945" s="36"/>
      <c r="AR1945" s="36"/>
      <c r="AS1945" s="36"/>
      <c r="AT1945" s="36"/>
      <c r="AU1945" s="36"/>
      <c r="AV1945" s="36"/>
      <c r="AW1945" s="36"/>
      <c r="AX1945" s="36"/>
      <c r="AY1945" s="36"/>
      <c r="AZ1945" s="36"/>
      <c r="BA1945" s="36"/>
      <c r="BB1945" s="36"/>
      <c r="BC1945" s="36"/>
      <c r="BD1945" s="67"/>
      <c r="BE1945" s="67"/>
      <c r="BF1945" s="67"/>
    </row>
    <row r="1946" spans="1:68" s="11" customFormat="1" x14ac:dyDescent="0.25">
      <c r="A1946" s="8" t="s">
        <v>349</v>
      </c>
      <c r="H1946" s="9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  <c r="Z1946" s="10"/>
      <c r="AA1946" s="10"/>
      <c r="AB1946" s="10"/>
      <c r="AC1946" s="10"/>
      <c r="AD1946" s="10"/>
      <c r="AE1946" s="10"/>
      <c r="AF1946" s="9"/>
      <c r="AG1946" s="9"/>
      <c r="AH1946" s="9"/>
      <c r="AI1946" s="9"/>
      <c r="AJ1946" s="9"/>
      <c r="AK1946" s="9"/>
      <c r="AL1946" s="9"/>
      <c r="AM1946" s="9"/>
      <c r="AN1946" s="9"/>
      <c r="AO1946" s="9"/>
      <c r="AP1946" s="9"/>
      <c r="AQ1946" s="9"/>
      <c r="AR1946" s="9"/>
      <c r="AS1946" s="9"/>
      <c r="AT1946" s="9"/>
      <c r="AU1946" s="9"/>
      <c r="AV1946" s="9"/>
      <c r="AW1946" s="9"/>
      <c r="AX1946" s="9"/>
      <c r="AY1946" s="9"/>
      <c r="AZ1946" s="9"/>
      <c r="BA1946" s="9"/>
      <c r="BB1946" s="9"/>
      <c r="BC1946" s="9"/>
      <c r="BD1946" s="9"/>
      <c r="BE1946" s="9"/>
      <c r="BF1946" s="9"/>
    </row>
    <row r="1947" spans="1:68" s="11" customFormat="1" x14ac:dyDescent="0.25">
      <c r="A1947" s="1" t="s">
        <v>67</v>
      </c>
      <c r="H1947" s="9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>
        <v>9</v>
      </c>
      <c r="Y1947" s="10"/>
      <c r="Z1947" s="10"/>
      <c r="AA1947" s="10"/>
      <c r="AB1947" s="10"/>
      <c r="AC1947" s="10"/>
      <c r="AD1947" s="10"/>
      <c r="AE1947" s="10"/>
      <c r="AF1947" s="9"/>
      <c r="AG1947" s="9"/>
      <c r="AH1947" s="9"/>
      <c r="AI1947" s="9"/>
      <c r="AJ1947" s="9"/>
      <c r="AK1947" s="9"/>
      <c r="AL1947" s="9"/>
      <c r="AM1947" s="9"/>
      <c r="AN1947" s="9"/>
      <c r="AO1947" s="9"/>
      <c r="AP1947" s="9"/>
      <c r="AQ1947" s="9"/>
      <c r="AR1947" s="9"/>
      <c r="AS1947" s="9"/>
      <c r="AT1947" s="9"/>
      <c r="AU1947" s="9"/>
      <c r="AV1947" s="9"/>
      <c r="AW1947" s="9"/>
      <c r="AX1947" s="9"/>
      <c r="AY1947" s="9"/>
      <c r="AZ1947" s="9"/>
      <c r="BA1947" s="9"/>
      <c r="BB1947" s="9"/>
      <c r="BC1947" s="9"/>
      <c r="BD1947" s="9"/>
      <c r="BE1947" s="9"/>
      <c r="BF1947" s="9"/>
    </row>
    <row r="1948" spans="1:68" s="11" customFormat="1" x14ac:dyDescent="0.25">
      <c r="A1948" s="1" t="s">
        <v>64</v>
      </c>
      <c r="H1948" s="9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  <c r="Z1948" s="10"/>
      <c r="AA1948" s="10"/>
      <c r="AB1948" s="10"/>
      <c r="AC1948" s="10"/>
      <c r="AD1948" s="10"/>
      <c r="AE1948" s="10"/>
      <c r="AF1948" s="9"/>
      <c r="AG1948" s="9"/>
      <c r="AH1948" s="9"/>
      <c r="AI1948" s="9"/>
      <c r="AJ1948" s="9"/>
      <c r="AK1948" s="9"/>
      <c r="AL1948" s="9"/>
      <c r="AM1948" s="9"/>
      <c r="AN1948" s="9"/>
      <c r="AO1948" s="9"/>
      <c r="AP1948" s="9"/>
      <c r="AQ1948" s="9"/>
      <c r="AR1948" s="9"/>
      <c r="AS1948" s="9"/>
      <c r="AT1948" s="9"/>
      <c r="AU1948" s="9"/>
      <c r="AV1948" s="9"/>
      <c r="AW1948" s="9"/>
      <c r="AX1948" s="9"/>
      <c r="AY1948" s="9"/>
      <c r="AZ1948" s="9"/>
      <c r="BA1948" s="9"/>
      <c r="BB1948" s="9"/>
      <c r="BC1948" s="9"/>
      <c r="BD1948" s="9"/>
      <c r="BE1948" s="9"/>
      <c r="BF1948" s="9"/>
    </row>
    <row r="1949" spans="1:68" s="11" customFormat="1" x14ac:dyDescent="0.25">
      <c r="A1949" s="1" t="s">
        <v>60</v>
      </c>
      <c r="H1949" s="9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  <c r="Z1949" s="10"/>
      <c r="AA1949" s="10"/>
      <c r="AB1949" s="10"/>
      <c r="AC1949" s="10"/>
      <c r="AD1949" s="10"/>
      <c r="AE1949" s="10"/>
      <c r="AF1949" s="9"/>
      <c r="AG1949" s="9"/>
      <c r="AH1949" s="9"/>
      <c r="AI1949" s="9"/>
      <c r="AJ1949" s="9"/>
      <c r="AK1949" s="9"/>
      <c r="AL1949" s="9"/>
      <c r="AM1949" s="9"/>
      <c r="AN1949" s="9"/>
      <c r="AO1949" s="9"/>
      <c r="AP1949" s="9"/>
      <c r="AQ1949" s="9"/>
      <c r="AR1949" s="9"/>
      <c r="AS1949" s="9"/>
      <c r="AT1949" s="9"/>
      <c r="AU1949" s="9"/>
      <c r="AV1949" s="9"/>
      <c r="AW1949" s="9"/>
      <c r="AX1949" s="9"/>
      <c r="AY1949" s="9"/>
      <c r="AZ1949" s="9"/>
      <c r="BA1949" s="9"/>
      <c r="BB1949" s="9"/>
      <c r="BC1949" s="9"/>
      <c r="BD1949" s="9"/>
      <c r="BE1949" s="9"/>
      <c r="BF1949" s="9"/>
    </row>
    <row r="1950" spans="1:68" s="8" customFormat="1" x14ac:dyDescent="0.25">
      <c r="A1950" s="6" t="s">
        <v>68</v>
      </c>
      <c r="B1950" s="36"/>
      <c r="C1950" s="36"/>
      <c r="D1950" s="36"/>
      <c r="E1950" s="36"/>
      <c r="F1950" s="36"/>
      <c r="G1950" s="36"/>
      <c r="H1950" s="36"/>
      <c r="I1950" s="36"/>
      <c r="J1950" s="36"/>
      <c r="K1950" s="36"/>
      <c r="L1950" s="36"/>
      <c r="M1950" s="36"/>
      <c r="N1950" s="36"/>
      <c r="O1950" s="36"/>
      <c r="P1950" s="36"/>
      <c r="Q1950" s="36"/>
      <c r="R1950" s="36"/>
      <c r="S1950" s="36"/>
      <c r="T1950" s="36"/>
      <c r="U1950" s="36"/>
      <c r="V1950" s="36"/>
      <c r="W1950" s="36"/>
      <c r="X1950" s="36">
        <f>SUM(X1947:X1949)</f>
        <v>9</v>
      </c>
      <c r="Y1950" s="36"/>
      <c r="Z1950" s="36"/>
      <c r="AA1950" s="36"/>
      <c r="AB1950" s="36"/>
      <c r="AC1950" s="36"/>
      <c r="AD1950" s="36"/>
      <c r="AE1950" s="36"/>
      <c r="AF1950" s="36"/>
      <c r="AG1950" s="36"/>
      <c r="AH1950" s="36"/>
      <c r="AI1950" s="36"/>
      <c r="AJ1950" s="36"/>
      <c r="AK1950" s="36"/>
      <c r="AL1950" s="36"/>
      <c r="AM1950" s="36"/>
      <c r="AN1950" s="36"/>
      <c r="AO1950" s="36"/>
      <c r="AP1950" s="36"/>
      <c r="AQ1950" s="36"/>
      <c r="AR1950" s="36"/>
      <c r="AS1950" s="36"/>
      <c r="AT1950" s="36"/>
      <c r="AU1950" s="36"/>
      <c r="AV1950" s="36"/>
      <c r="AW1950" s="36"/>
      <c r="AX1950" s="36"/>
      <c r="AY1950" s="36"/>
      <c r="AZ1950" s="36"/>
      <c r="BA1950" s="36"/>
      <c r="BB1950" s="36"/>
      <c r="BC1950" s="36"/>
      <c r="BD1950" s="67"/>
      <c r="BE1950" s="67"/>
      <c r="BF1950" s="67"/>
    </row>
    <row r="1951" spans="1:68" s="11" customFormat="1" x14ac:dyDescent="0.25">
      <c r="A1951" s="8" t="s">
        <v>449</v>
      </c>
      <c r="H1951" s="9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  <c r="Z1951" s="10"/>
      <c r="AA1951" s="10"/>
      <c r="AB1951" s="10"/>
      <c r="AC1951" s="10"/>
      <c r="AD1951" s="10"/>
      <c r="AE1951" s="10"/>
      <c r="AF1951" s="9"/>
      <c r="AG1951" s="9"/>
      <c r="AH1951" s="9"/>
      <c r="AI1951" s="9"/>
      <c r="AJ1951" s="9"/>
      <c r="AK1951" s="9"/>
      <c r="AL1951" s="9"/>
      <c r="AM1951" s="9"/>
      <c r="AN1951" s="9"/>
      <c r="AO1951" s="9"/>
      <c r="AP1951" s="9"/>
      <c r="AQ1951" s="9"/>
      <c r="AR1951" s="9"/>
      <c r="AS1951" s="9"/>
      <c r="AT1951" s="9"/>
      <c r="AU1951" s="9"/>
      <c r="AV1951" s="9"/>
      <c r="AW1951" s="9"/>
      <c r="AX1951" s="9"/>
      <c r="AY1951" s="9"/>
      <c r="AZ1951" s="9"/>
      <c r="BA1951" s="9"/>
      <c r="BB1951" s="9"/>
      <c r="BC1951" s="9"/>
      <c r="BD1951" s="9"/>
      <c r="BE1951" s="9"/>
      <c r="BF1951" s="9"/>
    </row>
    <row r="1952" spans="1:68" s="11" customFormat="1" x14ac:dyDescent="0.25">
      <c r="A1952" s="1" t="s">
        <v>67</v>
      </c>
      <c r="H1952" s="9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  <c r="Z1952" s="10"/>
      <c r="AA1952" s="10"/>
      <c r="AB1952" s="10"/>
      <c r="AC1952" s="10"/>
      <c r="AD1952" s="10"/>
      <c r="AE1952" s="10"/>
      <c r="AF1952" s="9"/>
      <c r="AG1952" s="9"/>
      <c r="AH1952" s="9"/>
      <c r="AI1952" s="9"/>
      <c r="AJ1952" s="9"/>
      <c r="AK1952" s="9"/>
      <c r="AL1952" s="9"/>
      <c r="AM1952" s="9"/>
      <c r="BD1952" s="9"/>
      <c r="BE1952" s="9"/>
      <c r="BF1952" s="9"/>
    </row>
    <row r="1953" spans="1:68" s="11" customFormat="1" x14ac:dyDescent="0.25">
      <c r="A1953" s="1" t="s">
        <v>64</v>
      </c>
      <c r="H1953" s="9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  <c r="Z1953" s="10"/>
      <c r="AA1953" s="10"/>
      <c r="AB1953" s="10"/>
      <c r="AC1953" s="10"/>
      <c r="AD1953" s="10"/>
      <c r="AE1953" s="10"/>
      <c r="AF1953" s="9"/>
      <c r="AG1953" s="9"/>
      <c r="AH1953" s="9"/>
      <c r="AI1953" s="9"/>
      <c r="AJ1953" s="9"/>
      <c r="AK1953" s="9"/>
      <c r="AL1953" s="9"/>
      <c r="AM1953" s="9"/>
      <c r="AN1953" s="9"/>
      <c r="AO1953" s="9"/>
      <c r="AP1953" s="9"/>
      <c r="AQ1953" s="9"/>
      <c r="AR1953" s="9"/>
      <c r="AS1953" s="9"/>
      <c r="AT1953" s="9"/>
      <c r="AU1953" s="9"/>
      <c r="AV1953" s="9"/>
      <c r="AW1953" s="9"/>
      <c r="AX1953" s="9"/>
      <c r="AY1953" s="9"/>
      <c r="AZ1953" s="9"/>
      <c r="BA1953" s="9"/>
      <c r="BB1953" s="9"/>
      <c r="BC1953" s="9"/>
      <c r="BD1953" s="9"/>
      <c r="BE1953" s="9"/>
      <c r="BF1953" s="9"/>
    </row>
    <row r="1954" spans="1:68" s="11" customFormat="1" x14ac:dyDescent="0.25">
      <c r="A1954" s="1" t="s">
        <v>60</v>
      </c>
      <c r="H1954" s="9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  <c r="Z1954" s="10"/>
      <c r="AA1954" s="10"/>
      <c r="AB1954" s="10"/>
      <c r="AC1954" s="10"/>
      <c r="AD1954" s="10"/>
      <c r="AE1954" s="10"/>
      <c r="AF1954" s="9"/>
      <c r="AG1954" s="9"/>
      <c r="AH1954" s="9"/>
      <c r="AI1954" s="9"/>
      <c r="AJ1954" s="9"/>
      <c r="AK1954" s="9"/>
      <c r="AL1954" s="9"/>
      <c r="AM1954" s="9"/>
      <c r="AN1954" s="18"/>
      <c r="AO1954" s="18">
        <v>7</v>
      </c>
      <c r="AP1954" s="18">
        <v>11</v>
      </c>
      <c r="AQ1954" s="18">
        <v>12</v>
      </c>
      <c r="AR1954" s="18">
        <v>24</v>
      </c>
      <c r="AS1954" s="18">
        <v>29</v>
      </c>
      <c r="AT1954" s="18">
        <v>34</v>
      </c>
      <c r="AU1954" s="18">
        <v>40</v>
      </c>
      <c r="AV1954" s="18">
        <v>40</v>
      </c>
      <c r="AW1954" s="18">
        <v>16</v>
      </c>
      <c r="AX1954" s="18">
        <v>14</v>
      </c>
      <c r="AY1954" s="18">
        <v>12</v>
      </c>
      <c r="AZ1954" s="18">
        <v>12</v>
      </c>
      <c r="BA1954" s="18">
        <v>11</v>
      </c>
      <c r="BB1954" s="18">
        <v>11</v>
      </c>
      <c r="BC1954" s="18">
        <v>11</v>
      </c>
      <c r="BD1954" s="18">
        <v>11</v>
      </c>
      <c r="BE1954" s="18">
        <v>11</v>
      </c>
      <c r="BF1954" s="18">
        <v>11</v>
      </c>
      <c r="BG1954" s="18">
        <v>11</v>
      </c>
      <c r="BH1954" s="18">
        <v>11</v>
      </c>
      <c r="BI1954" s="18">
        <v>11</v>
      </c>
      <c r="BJ1954" s="18">
        <v>11</v>
      </c>
      <c r="BK1954" s="18">
        <v>11</v>
      </c>
      <c r="BL1954" s="18">
        <v>11</v>
      </c>
      <c r="BM1954" s="18">
        <v>11</v>
      </c>
      <c r="BN1954" s="18">
        <v>11</v>
      </c>
      <c r="BO1954" s="18">
        <v>11</v>
      </c>
      <c r="BP1954" s="18">
        <v>11</v>
      </c>
    </row>
    <row r="1955" spans="1:68" s="8" customFormat="1" x14ac:dyDescent="0.25">
      <c r="A1955" s="6" t="s">
        <v>68</v>
      </c>
      <c r="B1955" s="36"/>
      <c r="C1955" s="36"/>
      <c r="D1955" s="36"/>
      <c r="E1955" s="36"/>
      <c r="F1955" s="36"/>
      <c r="G1955" s="36"/>
      <c r="H1955" s="36"/>
      <c r="I1955" s="36"/>
      <c r="J1955" s="36"/>
      <c r="K1955" s="36"/>
      <c r="L1955" s="36"/>
      <c r="M1955" s="36"/>
      <c r="N1955" s="36"/>
      <c r="O1955" s="36"/>
      <c r="P1955" s="36"/>
      <c r="Q1955" s="36"/>
      <c r="R1955" s="36"/>
      <c r="S1955" s="36"/>
      <c r="T1955" s="36"/>
      <c r="U1955" s="36"/>
      <c r="V1955" s="36"/>
      <c r="W1955" s="36"/>
      <c r="X1955" s="36"/>
      <c r="Y1955" s="36"/>
      <c r="Z1955" s="36"/>
      <c r="AA1955" s="36"/>
      <c r="AB1955" s="36"/>
      <c r="AC1955" s="36"/>
      <c r="AD1955" s="36"/>
      <c r="AE1955" s="36"/>
      <c r="AF1955" s="36"/>
      <c r="AG1955" s="36"/>
      <c r="AH1955" s="36"/>
      <c r="AI1955" s="36"/>
      <c r="AJ1955" s="36"/>
      <c r="AK1955" s="36"/>
      <c r="AL1955" s="36"/>
      <c r="AM1955" s="36"/>
      <c r="AN1955" s="36"/>
      <c r="AO1955" s="36">
        <f t="shared" ref="AO1955:BI1955" si="329">SUM(AO1952:AO1954)</f>
        <v>7</v>
      </c>
      <c r="AP1955" s="36">
        <f t="shared" si="329"/>
        <v>11</v>
      </c>
      <c r="AQ1955" s="36">
        <f t="shared" si="329"/>
        <v>12</v>
      </c>
      <c r="AR1955" s="36">
        <f t="shared" si="329"/>
        <v>24</v>
      </c>
      <c r="AS1955" s="36">
        <f t="shared" si="329"/>
        <v>29</v>
      </c>
      <c r="AT1955" s="36">
        <f t="shared" si="329"/>
        <v>34</v>
      </c>
      <c r="AU1955" s="36">
        <f t="shared" si="329"/>
        <v>40</v>
      </c>
      <c r="AV1955" s="36">
        <f t="shared" si="329"/>
        <v>40</v>
      </c>
      <c r="AW1955" s="36">
        <f t="shared" si="329"/>
        <v>16</v>
      </c>
      <c r="AX1955" s="36">
        <f t="shared" si="329"/>
        <v>14</v>
      </c>
      <c r="AY1955" s="36">
        <f t="shared" si="329"/>
        <v>12</v>
      </c>
      <c r="AZ1955" s="36">
        <f t="shared" si="329"/>
        <v>12</v>
      </c>
      <c r="BA1955" s="36">
        <f t="shared" si="329"/>
        <v>11</v>
      </c>
      <c r="BB1955" s="36">
        <f t="shared" si="329"/>
        <v>11</v>
      </c>
      <c r="BC1955" s="36">
        <f t="shared" si="329"/>
        <v>11</v>
      </c>
      <c r="BD1955" s="36">
        <f t="shared" si="329"/>
        <v>11</v>
      </c>
      <c r="BE1955" s="36">
        <f t="shared" si="329"/>
        <v>11</v>
      </c>
      <c r="BF1955" s="36">
        <f t="shared" si="329"/>
        <v>11</v>
      </c>
      <c r="BG1955" s="36">
        <f t="shared" si="329"/>
        <v>11</v>
      </c>
      <c r="BH1955" s="36">
        <f t="shared" si="329"/>
        <v>11</v>
      </c>
      <c r="BI1955" s="36">
        <f t="shared" si="329"/>
        <v>11</v>
      </c>
      <c r="BJ1955" s="77">
        <v>11</v>
      </c>
      <c r="BK1955" s="77">
        <v>11</v>
      </c>
      <c r="BL1955" s="77">
        <v>11</v>
      </c>
      <c r="BM1955" s="77">
        <v>11</v>
      </c>
      <c r="BN1955" s="77">
        <v>11</v>
      </c>
      <c r="BO1955" s="77">
        <v>11</v>
      </c>
      <c r="BP1955" s="77">
        <v>11</v>
      </c>
    </row>
    <row r="1956" spans="1:68" s="11" customFormat="1" x14ac:dyDescent="0.25">
      <c r="A1956" s="8" t="s">
        <v>372</v>
      </c>
      <c r="B1956" s="16"/>
      <c r="C1956" s="16"/>
      <c r="D1956" s="16"/>
      <c r="E1956" s="16"/>
      <c r="F1956" s="16"/>
      <c r="G1956" s="16"/>
      <c r="H1956" s="16"/>
      <c r="I1956" s="16"/>
      <c r="J1956" s="16"/>
      <c r="K1956" s="16"/>
      <c r="L1956" s="16"/>
      <c r="M1956" s="16"/>
      <c r="N1956" s="16"/>
      <c r="O1956" s="16"/>
      <c r="P1956" s="16"/>
      <c r="Q1956" s="16"/>
      <c r="R1956" s="16"/>
      <c r="S1956" s="16"/>
      <c r="T1956" s="16"/>
      <c r="U1956" s="16"/>
      <c r="V1956" s="16"/>
      <c r="W1956" s="16"/>
      <c r="X1956" s="16"/>
      <c r="Y1956" s="16"/>
      <c r="Z1956" s="16"/>
      <c r="AA1956" s="16"/>
      <c r="AB1956" s="16"/>
      <c r="AC1956" s="16"/>
      <c r="AD1956" s="16"/>
      <c r="AE1956" s="16"/>
      <c r="AF1956" s="18"/>
      <c r="AG1956" s="18"/>
      <c r="AH1956" s="18"/>
      <c r="AI1956" s="18"/>
      <c r="AJ1956" s="18"/>
      <c r="AK1956" s="18"/>
      <c r="AL1956" s="18"/>
      <c r="AM1956" s="18"/>
      <c r="BD1956" s="9"/>
      <c r="BE1956" s="9"/>
      <c r="BF1956" s="9"/>
    </row>
    <row r="1957" spans="1:68" s="11" customFormat="1" x14ac:dyDescent="0.25">
      <c r="A1957" s="1" t="s">
        <v>67</v>
      </c>
      <c r="H1957" s="16"/>
      <c r="I1957" s="16"/>
      <c r="J1957" s="16"/>
      <c r="K1957" s="16"/>
      <c r="L1957" s="16"/>
      <c r="M1957" s="16"/>
      <c r="N1957" s="16"/>
      <c r="O1957" s="16"/>
      <c r="P1957" s="16"/>
      <c r="Q1957" s="16"/>
      <c r="R1957" s="16"/>
      <c r="S1957" s="16"/>
      <c r="T1957" s="16"/>
      <c r="U1957" s="16"/>
      <c r="V1957" s="16"/>
      <c r="W1957" s="16"/>
      <c r="X1957" s="16"/>
      <c r="Y1957" s="16"/>
      <c r="Z1957" s="16"/>
      <c r="AA1957" s="16"/>
      <c r="AB1957" s="16"/>
      <c r="AC1957" s="16"/>
      <c r="AD1957" s="16"/>
      <c r="AE1957" s="16"/>
      <c r="AF1957" s="18"/>
      <c r="AG1957" s="18"/>
      <c r="AH1957" s="18"/>
      <c r="AI1957" s="18"/>
      <c r="AJ1957" s="18"/>
      <c r="AK1957" s="18"/>
      <c r="AL1957" s="18"/>
      <c r="AM1957" s="18"/>
      <c r="AN1957" s="18"/>
      <c r="AO1957" s="18"/>
      <c r="AP1957" s="18"/>
      <c r="AQ1957" s="18"/>
      <c r="AR1957" s="18"/>
      <c r="AS1957" s="18"/>
      <c r="AT1957" s="18"/>
      <c r="AU1957" s="18"/>
      <c r="AV1957" s="18"/>
      <c r="AW1957" s="18"/>
      <c r="AX1957" s="18"/>
      <c r="AY1957" s="18"/>
      <c r="AZ1957" s="18"/>
      <c r="BA1957" s="18"/>
      <c r="BB1957" s="18"/>
      <c r="BC1957" s="18"/>
      <c r="BD1957" s="9"/>
      <c r="BE1957" s="9"/>
      <c r="BF1957" s="9"/>
    </row>
    <row r="1958" spans="1:68" s="11" customFormat="1" x14ac:dyDescent="0.25">
      <c r="A1958" s="1" t="s">
        <v>64</v>
      </c>
      <c r="B1958" s="18"/>
      <c r="C1958" s="18"/>
      <c r="D1958" s="17"/>
      <c r="E1958" s="17"/>
      <c r="F1958" s="17"/>
      <c r="G1958" s="17"/>
      <c r="H1958" s="16"/>
      <c r="I1958" s="16"/>
      <c r="J1958" s="16"/>
      <c r="K1958" s="16"/>
      <c r="L1958" s="16"/>
      <c r="M1958" s="16"/>
      <c r="N1958" s="16"/>
      <c r="O1958" s="16"/>
      <c r="P1958" s="16"/>
      <c r="Q1958" s="16"/>
      <c r="R1958" s="16"/>
      <c r="S1958" s="16"/>
      <c r="T1958" s="16"/>
      <c r="U1958" s="16"/>
      <c r="V1958" s="16"/>
      <c r="W1958" s="16"/>
      <c r="X1958" s="16"/>
      <c r="Y1958" s="16"/>
      <c r="Z1958" s="16"/>
      <c r="AA1958" s="16"/>
      <c r="AB1958" s="16"/>
      <c r="AC1958" s="16"/>
      <c r="AD1958" s="16"/>
      <c r="AE1958" s="16"/>
      <c r="AF1958" s="18"/>
      <c r="AG1958" s="18"/>
      <c r="AH1958" s="18"/>
      <c r="AI1958" s="18"/>
      <c r="AJ1958" s="18"/>
      <c r="AK1958" s="18"/>
      <c r="AL1958" s="18"/>
      <c r="AM1958" s="18"/>
      <c r="AN1958" s="18"/>
      <c r="AO1958" s="18"/>
      <c r="AP1958" s="18"/>
      <c r="AQ1958" s="18"/>
      <c r="AR1958" s="18"/>
      <c r="AS1958" s="18"/>
      <c r="AT1958" s="18"/>
      <c r="AU1958" s="18"/>
      <c r="AV1958" s="18"/>
      <c r="AW1958" s="18"/>
      <c r="AX1958" s="18"/>
      <c r="AY1958" s="18"/>
      <c r="AZ1958" s="18"/>
      <c r="BA1958" s="18"/>
      <c r="BB1958" s="18"/>
      <c r="BC1958" s="18"/>
      <c r="BD1958" s="9"/>
      <c r="BE1958" s="9"/>
      <c r="BF1958" s="9"/>
    </row>
    <row r="1959" spans="1:68" s="11" customFormat="1" x14ac:dyDescent="0.25">
      <c r="A1959" s="1" t="s">
        <v>60</v>
      </c>
      <c r="B1959" s="18"/>
      <c r="C1959" s="18"/>
      <c r="D1959" s="17">
        <f>+(C1959+E1959)/2</f>
        <v>1</v>
      </c>
      <c r="E1959" s="17">
        <v>2</v>
      </c>
      <c r="F1959" s="17">
        <v>2</v>
      </c>
      <c r="G1959" s="17">
        <v>2</v>
      </c>
      <c r="H1959" s="16"/>
      <c r="I1959" s="16"/>
      <c r="J1959" s="16"/>
      <c r="K1959" s="16"/>
      <c r="L1959" s="16"/>
      <c r="M1959" s="16"/>
      <c r="N1959" s="16"/>
      <c r="O1959" s="16"/>
      <c r="P1959" s="16"/>
      <c r="Q1959" s="16"/>
      <c r="R1959" s="16"/>
      <c r="S1959" s="16"/>
      <c r="T1959" s="16"/>
      <c r="U1959" s="16"/>
      <c r="V1959" s="16"/>
      <c r="W1959" s="16"/>
      <c r="X1959" s="16"/>
      <c r="Y1959" s="16"/>
      <c r="Z1959" s="16"/>
      <c r="AA1959" s="16"/>
      <c r="AB1959" s="16"/>
      <c r="AC1959" s="16"/>
      <c r="AD1959" s="16"/>
      <c r="AE1959" s="16"/>
      <c r="AF1959" s="18"/>
      <c r="AG1959" s="18"/>
      <c r="AH1959" s="18"/>
      <c r="AI1959" s="18"/>
      <c r="AJ1959" s="18"/>
      <c r="AK1959" s="18"/>
      <c r="AL1959" s="18"/>
      <c r="AM1959" s="18"/>
      <c r="AN1959" s="18"/>
      <c r="AO1959" s="18"/>
      <c r="AP1959" s="18"/>
      <c r="AQ1959" s="18"/>
      <c r="AR1959" s="18"/>
      <c r="AS1959" s="18"/>
      <c r="AT1959" s="18"/>
      <c r="AU1959" s="18"/>
      <c r="AV1959" s="18"/>
      <c r="AW1959" s="18"/>
      <c r="AX1959" s="18"/>
      <c r="AY1959" s="18"/>
      <c r="AZ1959" s="18"/>
      <c r="BA1959" s="18"/>
      <c r="BB1959" s="18"/>
      <c r="BC1959" s="18"/>
      <c r="BD1959" s="9"/>
      <c r="BE1959" s="9"/>
      <c r="BF1959" s="9"/>
    </row>
    <row r="1960" spans="1:68" s="8" customFormat="1" x14ac:dyDescent="0.25">
      <c r="A1960" s="6" t="s">
        <v>68</v>
      </c>
      <c r="B1960" s="36"/>
      <c r="C1960" s="36"/>
      <c r="D1960" s="36">
        <f>SUM(D1957:D1959)</f>
        <v>1</v>
      </c>
      <c r="E1960" s="36">
        <f>SUM(E1957:E1959)</f>
        <v>2</v>
      </c>
      <c r="F1960" s="36">
        <f>SUM(F1957:F1959)</f>
        <v>2</v>
      </c>
      <c r="G1960" s="36">
        <f>SUM(G1957:G1959)</f>
        <v>2</v>
      </c>
      <c r="H1960" s="36"/>
      <c r="I1960" s="36"/>
      <c r="J1960" s="36"/>
      <c r="K1960" s="36"/>
      <c r="L1960" s="36"/>
      <c r="M1960" s="36"/>
      <c r="N1960" s="36"/>
      <c r="O1960" s="36"/>
      <c r="P1960" s="36"/>
      <c r="Q1960" s="36"/>
      <c r="R1960" s="36"/>
      <c r="S1960" s="36"/>
      <c r="T1960" s="36"/>
      <c r="U1960" s="36"/>
      <c r="V1960" s="36"/>
      <c r="W1960" s="36"/>
      <c r="X1960" s="36"/>
      <c r="Y1960" s="36"/>
      <c r="Z1960" s="36"/>
      <c r="AA1960" s="36"/>
      <c r="AB1960" s="36"/>
      <c r="AC1960" s="36"/>
      <c r="AD1960" s="36"/>
      <c r="AE1960" s="36"/>
      <c r="AF1960" s="36"/>
      <c r="AG1960" s="36"/>
      <c r="AH1960" s="36"/>
      <c r="AI1960" s="36"/>
      <c r="AJ1960" s="36"/>
      <c r="AK1960" s="36"/>
      <c r="AL1960" s="36"/>
      <c r="AM1960" s="36"/>
      <c r="AN1960" s="36"/>
      <c r="AO1960" s="36"/>
      <c r="AP1960" s="36"/>
      <c r="AQ1960" s="36"/>
      <c r="AR1960" s="36"/>
      <c r="AS1960" s="36"/>
      <c r="AT1960" s="36"/>
      <c r="AU1960" s="36"/>
      <c r="AV1960" s="36"/>
      <c r="AW1960" s="36"/>
      <c r="AX1960" s="36"/>
      <c r="AY1960" s="36"/>
      <c r="AZ1960" s="36"/>
      <c r="BA1960" s="36"/>
      <c r="BB1960" s="36"/>
      <c r="BC1960" s="36"/>
      <c r="BD1960" s="67"/>
      <c r="BE1960" s="67"/>
      <c r="BF1960" s="67"/>
    </row>
    <row r="1961" spans="1:68" s="11" customFormat="1" x14ac:dyDescent="0.25">
      <c r="A1961" s="8" t="s">
        <v>350</v>
      </c>
      <c r="H1961" s="9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  <c r="AC1961" s="10"/>
      <c r="AD1961" s="10"/>
      <c r="AE1961" s="10"/>
      <c r="AF1961" s="9"/>
      <c r="AG1961" s="9"/>
      <c r="AH1961" s="9"/>
      <c r="AI1961" s="9"/>
      <c r="AJ1961" s="9"/>
      <c r="AK1961" s="9"/>
      <c r="AL1961" s="9"/>
      <c r="AM1961" s="9"/>
      <c r="AN1961" s="9"/>
      <c r="AO1961" s="9"/>
      <c r="AP1961" s="9"/>
      <c r="AQ1961" s="9"/>
      <c r="AR1961" s="9"/>
      <c r="AS1961" s="9"/>
      <c r="AT1961" s="9"/>
      <c r="AU1961" s="9"/>
      <c r="AV1961" s="9"/>
      <c r="AW1961" s="9"/>
      <c r="AX1961" s="9"/>
      <c r="AY1961" s="9"/>
      <c r="AZ1961" s="9"/>
      <c r="BA1961" s="9"/>
      <c r="BB1961" s="9"/>
      <c r="BC1961" s="9"/>
      <c r="BD1961" s="9"/>
      <c r="BE1961" s="9"/>
      <c r="BF1961" s="9"/>
    </row>
    <row r="1962" spans="1:68" s="11" customFormat="1" x14ac:dyDescent="0.25">
      <c r="A1962" s="1" t="s">
        <v>67</v>
      </c>
      <c r="H1962" s="9"/>
      <c r="I1962" s="10"/>
      <c r="J1962" s="10"/>
      <c r="K1962" s="10"/>
      <c r="L1962" s="10"/>
      <c r="M1962" s="10"/>
      <c r="N1962" s="10"/>
      <c r="O1962" s="10"/>
      <c r="P1962" s="10">
        <v>5</v>
      </c>
      <c r="Q1962" s="10">
        <v>67</v>
      </c>
      <c r="R1962" s="10">
        <v>166</v>
      </c>
      <c r="S1962" s="10">
        <v>240</v>
      </c>
      <c r="T1962" s="10">
        <v>195</v>
      </c>
      <c r="U1962" s="10">
        <v>147</v>
      </c>
      <c r="V1962" s="10">
        <v>85</v>
      </c>
      <c r="W1962" s="10">
        <v>1</v>
      </c>
      <c r="X1962" s="10">
        <v>0</v>
      </c>
      <c r="Y1962" s="10">
        <v>16</v>
      </c>
      <c r="Z1962" s="10">
        <v>1</v>
      </c>
      <c r="AA1962" s="10"/>
      <c r="AB1962" s="10"/>
      <c r="AC1962" s="10"/>
      <c r="AD1962" s="10"/>
      <c r="AE1962" s="10"/>
      <c r="AF1962" s="9"/>
      <c r="AG1962" s="9"/>
      <c r="AH1962" s="9"/>
      <c r="AI1962" s="9"/>
      <c r="AJ1962" s="9"/>
      <c r="AK1962" s="9"/>
      <c r="AL1962" s="9"/>
      <c r="AM1962" s="9"/>
      <c r="AN1962" s="9"/>
      <c r="AO1962" s="9"/>
      <c r="AP1962" s="9"/>
      <c r="AQ1962" s="9"/>
      <c r="AR1962" s="9"/>
      <c r="AS1962" s="9"/>
      <c r="AT1962" s="9"/>
      <c r="AU1962" s="9"/>
      <c r="AV1962" s="9"/>
      <c r="AW1962" s="9"/>
      <c r="AX1962" s="9"/>
      <c r="AY1962" s="9"/>
      <c r="AZ1962" s="9"/>
      <c r="BA1962" s="9"/>
      <c r="BB1962" s="9"/>
      <c r="BC1962" s="9"/>
      <c r="BD1962" s="9"/>
      <c r="BE1962" s="9"/>
      <c r="BF1962" s="9"/>
    </row>
    <row r="1963" spans="1:68" s="11" customFormat="1" x14ac:dyDescent="0.25">
      <c r="A1963" s="1" t="s">
        <v>64</v>
      </c>
      <c r="H1963" s="9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Z1963" s="10"/>
      <c r="AA1963" s="10"/>
      <c r="AB1963" s="10"/>
      <c r="AC1963" s="10"/>
      <c r="AD1963" s="10"/>
      <c r="AE1963" s="10"/>
      <c r="AF1963" s="9"/>
      <c r="AG1963" s="9"/>
      <c r="AH1963" s="9"/>
      <c r="AI1963" s="9"/>
      <c r="AJ1963" s="9"/>
      <c r="AK1963" s="9"/>
      <c r="AL1963" s="9"/>
      <c r="AM1963" s="9"/>
      <c r="AN1963" s="9"/>
      <c r="AO1963" s="9"/>
      <c r="AP1963" s="9"/>
      <c r="AQ1963" s="9"/>
      <c r="AR1963" s="9"/>
      <c r="AS1963" s="9"/>
      <c r="AT1963" s="9"/>
      <c r="AU1963" s="9"/>
      <c r="AV1963" s="9"/>
      <c r="AW1963" s="9"/>
      <c r="AX1963" s="9"/>
      <c r="AY1963" s="9"/>
      <c r="AZ1963" s="9"/>
      <c r="BA1963" s="9"/>
      <c r="BB1963" s="9"/>
      <c r="BC1963" s="9"/>
      <c r="BD1963" s="9"/>
      <c r="BE1963" s="9"/>
      <c r="BF1963" s="9"/>
    </row>
    <row r="1964" spans="1:68" s="11" customFormat="1" x14ac:dyDescent="0.25">
      <c r="A1964" s="1" t="s">
        <v>60</v>
      </c>
      <c r="H1964" s="9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Z1964" s="10"/>
      <c r="AA1964" s="10"/>
      <c r="AB1964" s="10"/>
      <c r="AC1964" s="10"/>
      <c r="AD1964" s="10"/>
      <c r="AE1964" s="10"/>
      <c r="AF1964" s="9"/>
      <c r="AG1964" s="9"/>
      <c r="AH1964" s="9"/>
      <c r="AI1964" s="9"/>
      <c r="AJ1964" s="9"/>
      <c r="AK1964" s="9"/>
      <c r="AL1964" s="9"/>
      <c r="AM1964" s="9"/>
      <c r="AN1964" s="9"/>
      <c r="AO1964" s="9"/>
      <c r="AP1964" s="9"/>
      <c r="AQ1964" s="9"/>
      <c r="AR1964" s="9"/>
      <c r="AS1964" s="9"/>
      <c r="AT1964" s="9"/>
      <c r="AU1964" s="9"/>
      <c r="AV1964" s="9"/>
      <c r="AW1964" s="9"/>
      <c r="AX1964" s="9"/>
      <c r="AY1964" s="9"/>
      <c r="AZ1964" s="9"/>
      <c r="BA1964" s="9"/>
      <c r="BB1964" s="9"/>
      <c r="BC1964" s="9"/>
      <c r="BD1964" s="9"/>
      <c r="BE1964" s="9"/>
      <c r="BF1964" s="9"/>
    </row>
    <row r="1965" spans="1:68" s="8" customFormat="1" x14ac:dyDescent="0.25">
      <c r="A1965" s="6" t="s">
        <v>68</v>
      </c>
      <c r="B1965" s="36"/>
      <c r="C1965" s="36"/>
      <c r="D1965" s="36"/>
      <c r="E1965" s="36"/>
      <c r="F1965" s="36"/>
      <c r="G1965" s="36"/>
      <c r="H1965" s="36"/>
      <c r="I1965" s="36"/>
      <c r="J1965" s="36"/>
      <c r="K1965" s="36"/>
      <c r="L1965" s="36"/>
      <c r="M1965" s="36"/>
      <c r="N1965" s="36"/>
      <c r="O1965" s="36"/>
      <c r="P1965" s="36">
        <f t="shared" ref="P1965:Z1965" si="330">SUM(P1962:P1964)</f>
        <v>5</v>
      </c>
      <c r="Q1965" s="36">
        <f t="shared" si="330"/>
        <v>67</v>
      </c>
      <c r="R1965" s="36">
        <f t="shared" si="330"/>
        <v>166</v>
      </c>
      <c r="S1965" s="36">
        <f t="shared" si="330"/>
        <v>240</v>
      </c>
      <c r="T1965" s="36">
        <f t="shared" si="330"/>
        <v>195</v>
      </c>
      <c r="U1965" s="36">
        <f t="shared" si="330"/>
        <v>147</v>
      </c>
      <c r="V1965" s="36">
        <f t="shared" si="330"/>
        <v>85</v>
      </c>
      <c r="W1965" s="36">
        <f t="shared" si="330"/>
        <v>1</v>
      </c>
      <c r="X1965" s="36">
        <f t="shared" si="330"/>
        <v>0</v>
      </c>
      <c r="Y1965" s="36">
        <f t="shared" si="330"/>
        <v>16</v>
      </c>
      <c r="Z1965" s="36">
        <f t="shared" si="330"/>
        <v>1</v>
      </c>
      <c r="AA1965" s="36"/>
      <c r="AB1965" s="36"/>
      <c r="AC1965" s="36"/>
      <c r="AD1965" s="36"/>
      <c r="AE1965" s="36"/>
      <c r="AF1965" s="36"/>
      <c r="AG1965" s="36"/>
      <c r="AH1965" s="36"/>
      <c r="AI1965" s="36"/>
      <c r="AJ1965" s="36"/>
      <c r="AK1965" s="36"/>
      <c r="AL1965" s="36"/>
      <c r="AM1965" s="36"/>
      <c r="AN1965" s="36"/>
      <c r="AO1965" s="36"/>
      <c r="AP1965" s="36"/>
      <c r="AQ1965" s="36"/>
      <c r="AR1965" s="36"/>
      <c r="AS1965" s="36"/>
      <c r="AT1965" s="36"/>
      <c r="AU1965" s="36"/>
      <c r="AV1965" s="36"/>
      <c r="AW1965" s="36"/>
      <c r="AX1965" s="36"/>
      <c r="AY1965" s="36"/>
      <c r="AZ1965" s="36"/>
      <c r="BA1965" s="36"/>
      <c r="BB1965" s="36"/>
      <c r="BC1965" s="36"/>
      <c r="BD1965" s="67"/>
      <c r="BE1965" s="67"/>
      <c r="BF1965" s="67"/>
    </row>
    <row r="1966" spans="1:68" s="11" customFormat="1" x14ac:dyDescent="0.25">
      <c r="A1966" s="8" t="s">
        <v>49</v>
      </c>
      <c r="H1966" s="9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Z1966" s="10"/>
      <c r="AA1966" s="10"/>
      <c r="AB1966" s="10"/>
      <c r="AC1966" s="10"/>
      <c r="AD1966" s="10"/>
      <c r="AE1966" s="10"/>
      <c r="AF1966" s="9"/>
      <c r="AG1966" s="9"/>
      <c r="AH1966" s="9"/>
      <c r="AI1966" s="9"/>
      <c r="AJ1966" s="9"/>
      <c r="AK1966" s="9"/>
      <c r="AL1966" s="9"/>
      <c r="AM1966" s="9"/>
      <c r="AN1966" s="9"/>
      <c r="AO1966" s="9"/>
      <c r="AP1966" s="9"/>
      <c r="AQ1966" s="9"/>
      <c r="AR1966" s="9"/>
      <c r="AS1966" s="9"/>
      <c r="AT1966" s="9"/>
      <c r="AU1966" s="9"/>
      <c r="AV1966" s="9"/>
      <c r="AW1966" s="9"/>
      <c r="AX1966" s="9"/>
      <c r="AY1966" s="9"/>
      <c r="AZ1966" s="9"/>
      <c r="BA1966" s="9"/>
      <c r="BB1966" s="9"/>
      <c r="BC1966" s="9"/>
      <c r="BD1966" s="9"/>
      <c r="BE1966" s="9"/>
      <c r="BF1966" s="9"/>
    </row>
    <row r="1967" spans="1:68" s="11" customFormat="1" x14ac:dyDescent="0.25">
      <c r="A1967" s="1" t="s">
        <v>67</v>
      </c>
      <c r="H1967" s="9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>
        <v>45</v>
      </c>
      <c r="T1967" s="10">
        <v>194</v>
      </c>
      <c r="U1967" s="10">
        <v>219</v>
      </c>
      <c r="V1967" s="10">
        <v>377</v>
      </c>
      <c r="W1967" s="10">
        <v>320</v>
      </c>
      <c r="X1967" s="10">
        <v>237</v>
      </c>
      <c r="Y1967" s="10">
        <v>191</v>
      </c>
      <c r="Z1967" s="10">
        <v>124</v>
      </c>
      <c r="AA1967" s="10">
        <v>95</v>
      </c>
      <c r="AB1967" s="10">
        <v>106</v>
      </c>
      <c r="AC1967" s="10">
        <v>127</v>
      </c>
      <c r="AD1967" s="10">
        <v>122</v>
      </c>
      <c r="AE1967" s="10">
        <v>123</v>
      </c>
      <c r="AF1967" s="9"/>
      <c r="AG1967" s="9"/>
      <c r="AH1967" s="9"/>
      <c r="AI1967" s="9"/>
      <c r="AJ1967" s="9"/>
      <c r="AK1967" s="9"/>
      <c r="AL1967" s="9"/>
      <c r="AM1967" s="9"/>
      <c r="AN1967" s="9"/>
      <c r="AO1967" s="9"/>
      <c r="AP1967" s="9"/>
      <c r="AQ1967" s="9"/>
      <c r="AR1967" s="9"/>
      <c r="AS1967" s="9"/>
      <c r="AT1967" s="9"/>
      <c r="AU1967" s="9"/>
      <c r="AV1967" s="9"/>
      <c r="AW1967" s="9"/>
      <c r="AX1967" s="9"/>
      <c r="AY1967" s="9"/>
      <c r="AZ1967" s="9"/>
      <c r="BA1967" s="9"/>
      <c r="BB1967" s="9"/>
      <c r="BC1967" s="9"/>
      <c r="BD1967" s="9"/>
      <c r="BE1967" s="9"/>
      <c r="BF1967" s="9"/>
    </row>
    <row r="1968" spans="1:68" s="11" customFormat="1" x14ac:dyDescent="0.25">
      <c r="A1968" s="1" t="s">
        <v>64</v>
      </c>
      <c r="B1968" s="12"/>
      <c r="C1968" s="12"/>
      <c r="D1968" s="12"/>
      <c r="E1968" s="12"/>
      <c r="F1968" s="12"/>
      <c r="G1968" s="12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5">
        <v>20</v>
      </c>
      <c r="W1968" s="15">
        <v>1</v>
      </c>
      <c r="X1968" s="12"/>
      <c r="Y1968" s="12"/>
      <c r="Z1968" s="12"/>
      <c r="AA1968" s="12"/>
      <c r="AB1968" s="12"/>
      <c r="AC1968" s="12"/>
      <c r="AD1968" s="12"/>
      <c r="AE1968" s="12"/>
      <c r="AF1968" s="14"/>
      <c r="AG1968" s="14"/>
      <c r="AH1968" s="14"/>
      <c r="AI1968" s="14"/>
      <c r="AJ1968" s="14"/>
      <c r="AK1968" s="14"/>
      <c r="AL1968" s="14"/>
      <c r="AM1968" s="14"/>
      <c r="AN1968" s="14"/>
      <c r="AO1968" s="14"/>
      <c r="AP1968" s="14"/>
      <c r="AQ1968" s="14"/>
      <c r="AR1968" s="14"/>
      <c r="AS1968" s="14"/>
      <c r="AT1968" s="14"/>
      <c r="AU1968" s="14"/>
      <c r="AV1968" s="14"/>
      <c r="AW1968" s="14"/>
      <c r="AX1968" s="14"/>
      <c r="AY1968" s="14"/>
      <c r="AZ1968" s="14"/>
      <c r="BA1968" s="14"/>
      <c r="BB1968" s="14"/>
      <c r="BC1968" s="14"/>
      <c r="BD1968" s="9"/>
      <c r="BE1968" s="9"/>
      <c r="BF1968" s="9"/>
    </row>
    <row r="1969" spans="1:63" s="11" customFormat="1" x14ac:dyDescent="0.25">
      <c r="A1969" s="1" t="s">
        <v>60</v>
      </c>
      <c r="B1969" s="16"/>
      <c r="C1969" s="16"/>
      <c r="D1969" s="16"/>
      <c r="E1969" s="16"/>
      <c r="F1969" s="16"/>
      <c r="G1969" s="16"/>
      <c r="H1969" s="16"/>
      <c r="I1969" s="16"/>
      <c r="J1969" s="16"/>
      <c r="K1969" s="16"/>
      <c r="L1969" s="16"/>
      <c r="M1969" s="16"/>
      <c r="N1969" s="16"/>
      <c r="O1969" s="16"/>
      <c r="P1969" s="16"/>
      <c r="Q1969" s="16"/>
      <c r="R1969" s="16"/>
      <c r="S1969" s="16"/>
      <c r="T1969" s="16"/>
      <c r="U1969" s="16"/>
      <c r="V1969" s="17">
        <v>20</v>
      </c>
      <c r="W1969" s="17">
        <v>80</v>
      </c>
      <c r="X1969" s="17">
        <v>107</v>
      </c>
      <c r="Y1969" s="17">
        <v>137</v>
      </c>
      <c r="Z1969" s="17">
        <v>136</v>
      </c>
      <c r="AA1969" s="17">
        <v>155</v>
      </c>
      <c r="AB1969" s="17">
        <v>144</v>
      </c>
      <c r="AC1969" s="17">
        <v>121</v>
      </c>
      <c r="AD1969" s="17">
        <v>121</v>
      </c>
      <c r="AE1969" s="17">
        <v>118</v>
      </c>
      <c r="AF1969" s="18">
        <v>78</v>
      </c>
      <c r="AG1969" s="18">
        <v>44</v>
      </c>
      <c r="AH1969" s="18">
        <v>28</v>
      </c>
      <c r="AI1969" s="18">
        <v>20</v>
      </c>
      <c r="AJ1969" s="18">
        <v>13</v>
      </c>
      <c r="AK1969" s="18"/>
      <c r="AL1969" s="18"/>
      <c r="AM1969" s="18"/>
      <c r="AN1969" s="18"/>
      <c r="AO1969" s="18"/>
      <c r="AP1969" s="18"/>
      <c r="AQ1969" s="18"/>
      <c r="AR1969" s="18"/>
      <c r="AS1969" s="18"/>
      <c r="AT1969" s="18"/>
      <c r="AU1969" s="18"/>
      <c r="AV1969" s="18"/>
      <c r="AW1969" s="18"/>
      <c r="AX1969" s="18"/>
      <c r="AY1969" s="18"/>
      <c r="AZ1969" s="18"/>
      <c r="BA1969" s="18"/>
      <c r="BB1969" s="18"/>
      <c r="BC1969" s="18"/>
      <c r="BD1969" s="9"/>
      <c r="BE1969" s="9"/>
      <c r="BF1969" s="9"/>
    </row>
    <row r="1970" spans="1:63" s="8" customFormat="1" x14ac:dyDescent="0.25">
      <c r="A1970" s="6" t="s">
        <v>68</v>
      </c>
      <c r="B1970" s="36"/>
      <c r="C1970" s="36"/>
      <c r="D1970" s="36"/>
      <c r="E1970" s="36"/>
      <c r="F1970" s="36"/>
      <c r="G1970" s="36"/>
      <c r="H1970" s="36"/>
      <c r="I1970" s="36"/>
      <c r="J1970" s="36"/>
      <c r="K1970" s="36"/>
      <c r="L1970" s="36"/>
      <c r="M1970" s="36"/>
      <c r="N1970" s="36"/>
      <c r="O1970" s="36"/>
      <c r="P1970" s="36"/>
      <c r="Q1970" s="36"/>
      <c r="R1970" s="36"/>
      <c r="S1970" s="36">
        <f t="shared" ref="S1970:AJ1970" si="331">SUM(S1967:S1969)</f>
        <v>45</v>
      </c>
      <c r="T1970" s="36">
        <f t="shared" si="331"/>
        <v>194</v>
      </c>
      <c r="U1970" s="36">
        <f t="shared" si="331"/>
        <v>219</v>
      </c>
      <c r="V1970" s="36">
        <f t="shared" si="331"/>
        <v>417</v>
      </c>
      <c r="W1970" s="36">
        <f t="shared" si="331"/>
        <v>401</v>
      </c>
      <c r="X1970" s="36">
        <f t="shared" si="331"/>
        <v>344</v>
      </c>
      <c r="Y1970" s="36">
        <f t="shared" si="331"/>
        <v>328</v>
      </c>
      <c r="Z1970" s="36">
        <f t="shared" si="331"/>
        <v>260</v>
      </c>
      <c r="AA1970" s="36">
        <f t="shared" si="331"/>
        <v>250</v>
      </c>
      <c r="AB1970" s="36">
        <f t="shared" si="331"/>
        <v>250</v>
      </c>
      <c r="AC1970" s="36">
        <f t="shared" si="331"/>
        <v>248</v>
      </c>
      <c r="AD1970" s="36">
        <f t="shared" si="331"/>
        <v>243</v>
      </c>
      <c r="AE1970" s="36">
        <f t="shared" si="331"/>
        <v>241</v>
      </c>
      <c r="AF1970" s="36">
        <f t="shared" si="331"/>
        <v>78</v>
      </c>
      <c r="AG1970" s="36">
        <f t="shared" si="331"/>
        <v>44</v>
      </c>
      <c r="AH1970" s="36">
        <f t="shared" si="331"/>
        <v>28</v>
      </c>
      <c r="AI1970" s="36">
        <f t="shared" si="331"/>
        <v>20</v>
      </c>
      <c r="AJ1970" s="36">
        <f t="shared" si="331"/>
        <v>13</v>
      </c>
      <c r="AK1970" s="36"/>
      <c r="AL1970" s="36"/>
      <c r="AM1970" s="36"/>
      <c r="AN1970" s="36"/>
      <c r="AO1970" s="36"/>
      <c r="AP1970" s="36"/>
      <c r="AQ1970" s="36"/>
      <c r="AR1970" s="36"/>
      <c r="AS1970" s="36"/>
      <c r="AT1970" s="36"/>
      <c r="AU1970" s="36"/>
      <c r="AV1970" s="36"/>
      <c r="AW1970" s="36"/>
      <c r="AX1970" s="36"/>
      <c r="AY1970" s="36"/>
      <c r="AZ1970" s="36"/>
      <c r="BA1970" s="36"/>
      <c r="BB1970" s="36"/>
      <c r="BC1970" s="36"/>
      <c r="BD1970" s="67"/>
      <c r="BE1970" s="67"/>
      <c r="BF1970" s="67"/>
    </row>
    <row r="1971" spans="1:63" s="11" customFormat="1" x14ac:dyDescent="0.25">
      <c r="A1971" s="8" t="s">
        <v>113</v>
      </c>
      <c r="B1971" s="16"/>
      <c r="C1971" s="16"/>
      <c r="D1971" s="16"/>
      <c r="E1971" s="16"/>
      <c r="F1971" s="16"/>
      <c r="G1971" s="16"/>
      <c r="H1971" s="16"/>
      <c r="I1971" s="16"/>
      <c r="J1971" s="16"/>
      <c r="K1971" s="16"/>
      <c r="L1971" s="16"/>
      <c r="M1971" s="16"/>
      <c r="N1971" s="16"/>
      <c r="O1971" s="16"/>
      <c r="P1971" s="16"/>
      <c r="Q1971" s="16"/>
      <c r="R1971" s="16"/>
      <c r="S1971" s="16"/>
      <c r="T1971" s="16"/>
      <c r="U1971" s="16"/>
      <c r="V1971" s="17"/>
      <c r="W1971" s="17"/>
      <c r="X1971" s="17"/>
      <c r="Y1971" s="17"/>
      <c r="Z1971" s="17"/>
      <c r="AA1971" s="17"/>
      <c r="AB1971" s="17"/>
      <c r="AC1971" s="17"/>
      <c r="AD1971" s="17"/>
      <c r="AE1971" s="17"/>
      <c r="AF1971" s="18"/>
      <c r="AG1971" s="18"/>
      <c r="AH1971" s="18"/>
      <c r="AI1971" s="18"/>
      <c r="AJ1971" s="18"/>
      <c r="AK1971" s="18"/>
      <c r="AL1971" s="18"/>
      <c r="AM1971" s="18"/>
      <c r="AN1971" s="18"/>
      <c r="AO1971" s="18"/>
      <c r="AP1971" s="18"/>
      <c r="AQ1971" s="18"/>
      <c r="AR1971" s="18"/>
      <c r="AS1971" s="18"/>
      <c r="AT1971" s="18"/>
      <c r="AU1971" s="18"/>
      <c r="AV1971" s="18"/>
      <c r="AW1971" s="18"/>
      <c r="AX1971" s="18"/>
      <c r="AY1971" s="18"/>
      <c r="AZ1971" s="18"/>
      <c r="BA1971" s="18"/>
      <c r="BB1971" s="18"/>
      <c r="BC1971" s="18"/>
      <c r="BD1971" s="9"/>
      <c r="BE1971" s="9"/>
      <c r="BF1971" s="9"/>
    </row>
    <row r="1972" spans="1:63" s="11" customFormat="1" x14ac:dyDescent="0.25">
      <c r="A1972" s="1" t="s">
        <v>67</v>
      </c>
      <c r="B1972" s="16"/>
      <c r="C1972" s="16"/>
      <c r="D1972" s="16"/>
      <c r="E1972" s="16"/>
      <c r="F1972" s="16"/>
      <c r="G1972" s="16"/>
      <c r="H1972" s="16"/>
      <c r="I1972" s="16"/>
      <c r="J1972" s="16"/>
      <c r="K1972" s="16"/>
      <c r="L1972" s="16"/>
      <c r="M1972" s="16"/>
      <c r="N1972" s="16"/>
      <c r="O1972" s="16"/>
      <c r="P1972" s="16"/>
      <c r="Q1972" s="16"/>
      <c r="R1972" s="16"/>
      <c r="S1972" s="16"/>
      <c r="T1972" s="16"/>
      <c r="U1972" s="16"/>
      <c r="V1972" s="17"/>
      <c r="W1972" s="17"/>
      <c r="X1972" s="17"/>
      <c r="Y1972" s="17"/>
      <c r="Z1972" s="17"/>
      <c r="AA1972" s="17"/>
      <c r="AB1972" s="17"/>
      <c r="AC1972" s="17"/>
      <c r="AD1972" s="17"/>
      <c r="AE1972" s="17"/>
      <c r="AF1972" s="18"/>
      <c r="AG1972" s="18"/>
      <c r="AH1972" s="18"/>
      <c r="AI1972" s="18"/>
      <c r="AJ1972" s="18"/>
      <c r="AK1972" s="18"/>
      <c r="AL1972" s="18"/>
      <c r="AM1972" s="18"/>
      <c r="AN1972" s="64">
        <v>24</v>
      </c>
      <c r="AO1972" s="64">
        <v>39</v>
      </c>
      <c r="AP1972" s="64">
        <v>47</v>
      </c>
      <c r="AQ1972" s="64">
        <v>55</v>
      </c>
      <c r="AR1972" s="64">
        <v>84</v>
      </c>
      <c r="AS1972" s="64">
        <v>90</v>
      </c>
      <c r="AT1972" s="64">
        <v>101</v>
      </c>
      <c r="AU1972" s="64">
        <v>96</v>
      </c>
      <c r="AV1972" s="64">
        <v>92</v>
      </c>
      <c r="AW1972" s="64">
        <v>91</v>
      </c>
      <c r="AX1972" s="64">
        <v>91</v>
      </c>
      <c r="AY1972" s="64">
        <v>93</v>
      </c>
      <c r="AZ1972" s="64">
        <v>84</v>
      </c>
      <c r="BA1972" s="64">
        <v>84</v>
      </c>
      <c r="BB1972" s="64">
        <v>83</v>
      </c>
      <c r="BC1972" s="64">
        <v>83</v>
      </c>
      <c r="BD1972" s="9">
        <v>75</v>
      </c>
      <c r="BE1972" s="9">
        <v>75</v>
      </c>
      <c r="BF1972" s="9">
        <v>75</v>
      </c>
      <c r="BG1972" s="11">
        <v>71</v>
      </c>
    </row>
    <row r="1973" spans="1:63" s="11" customFormat="1" x14ac:dyDescent="0.25">
      <c r="A1973" s="1" t="s">
        <v>64</v>
      </c>
      <c r="B1973" s="12"/>
      <c r="C1973" s="12"/>
      <c r="D1973" s="12"/>
      <c r="E1973" s="12"/>
      <c r="F1973" s="12"/>
      <c r="G1973" s="12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  <c r="Z1973" s="12"/>
      <c r="AA1973" s="12"/>
      <c r="AB1973" s="12"/>
      <c r="AC1973" s="12"/>
      <c r="AD1973" s="12"/>
      <c r="AE1973" s="12"/>
      <c r="AF1973" s="14"/>
      <c r="AG1973" s="14"/>
      <c r="AH1973" s="14"/>
      <c r="AI1973" s="14"/>
      <c r="AJ1973" s="14"/>
      <c r="AK1973" s="14"/>
      <c r="AL1973" s="14"/>
      <c r="AM1973" s="14"/>
      <c r="AN1973" s="14"/>
      <c r="AO1973" s="14"/>
      <c r="AP1973" s="14"/>
      <c r="AQ1973" s="14"/>
      <c r="AR1973" s="14"/>
      <c r="AS1973" s="14"/>
      <c r="AT1973" s="14">
        <v>13</v>
      </c>
      <c r="AU1973" s="14">
        <v>13</v>
      </c>
      <c r="AV1973" s="14">
        <v>21</v>
      </c>
      <c r="AW1973" s="14">
        <v>23</v>
      </c>
      <c r="AX1973" s="14">
        <v>23</v>
      </c>
      <c r="AY1973" s="14">
        <v>23</v>
      </c>
      <c r="AZ1973" s="14">
        <v>8</v>
      </c>
      <c r="BA1973" s="14">
        <v>8</v>
      </c>
      <c r="BB1973" s="14">
        <v>8</v>
      </c>
      <c r="BC1973" s="14">
        <v>7</v>
      </c>
      <c r="BD1973" s="14">
        <v>7</v>
      </c>
      <c r="BE1973" s="14">
        <v>7</v>
      </c>
      <c r="BF1973" s="14">
        <v>7</v>
      </c>
      <c r="BG1973" s="14">
        <v>7</v>
      </c>
      <c r="BH1973" s="13"/>
      <c r="BI1973" s="13"/>
      <c r="BJ1973" s="13"/>
    </row>
    <row r="1974" spans="1:63" s="11" customFormat="1" x14ac:dyDescent="0.25">
      <c r="A1974" s="1" t="s">
        <v>60</v>
      </c>
      <c r="B1974" s="16"/>
      <c r="C1974" s="16"/>
      <c r="D1974" s="16"/>
      <c r="E1974" s="16"/>
      <c r="F1974" s="16"/>
      <c r="G1974" s="16"/>
      <c r="H1974" s="16"/>
      <c r="I1974" s="16"/>
      <c r="J1974" s="16"/>
      <c r="K1974" s="16"/>
      <c r="L1974" s="16"/>
      <c r="M1974" s="16"/>
      <c r="N1974" s="16"/>
      <c r="O1974" s="16"/>
      <c r="P1974" s="16"/>
      <c r="Q1974" s="16"/>
      <c r="R1974" s="16"/>
      <c r="S1974" s="16"/>
      <c r="T1974" s="16"/>
      <c r="U1974" s="16"/>
      <c r="V1974" s="16"/>
      <c r="W1974" s="16"/>
      <c r="X1974" s="16"/>
      <c r="Y1974" s="16"/>
      <c r="Z1974" s="16"/>
      <c r="AA1974" s="16"/>
      <c r="AB1974" s="16"/>
      <c r="AC1974" s="16"/>
      <c r="AD1974" s="16"/>
      <c r="AE1974" s="16"/>
      <c r="AF1974" s="18"/>
      <c r="AG1974" s="18"/>
      <c r="AH1974" s="18"/>
      <c r="AI1974" s="18"/>
      <c r="AJ1974" s="18"/>
      <c r="AK1974" s="18"/>
      <c r="AL1974" s="18"/>
      <c r="AM1974" s="18"/>
      <c r="AN1974" s="18">
        <v>0</v>
      </c>
      <c r="AO1974" s="18">
        <v>19</v>
      </c>
      <c r="AP1974" s="18">
        <v>20</v>
      </c>
      <c r="AQ1974" s="18">
        <v>20</v>
      </c>
      <c r="AR1974" s="18">
        <v>25</v>
      </c>
      <c r="AS1974" s="18">
        <v>20</v>
      </c>
      <c r="AT1974" s="18">
        <v>39</v>
      </c>
      <c r="AU1974" s="18">
        <v>45</v>
      </c>
      <c r="AV1974" s="18">
        <v>27</v>
      </c>
      <c r="AW1974" s="18">
        <v>26</v>
      </c>
      <c r="AX1974" s="18">
        <v>26</v>
      </c>
      <c r="AY1974" s="18">
        <v>25</v>
      </c>
      <c r="AZ1974" s="18">
        <v>26</v>
      </c>
      <c r="BA1974" s="18">
        <v>26</v>
      </c>
      <c r="BB1974" s="18">
        <v>26</v>
      </c>
      <c r="BC1974" s="18">
        <v>26</v>
      </c>
      <c r="BD1974" s="18">
        <v>26</v>
      </c>
      <c r="BE1974" s="18">
        <v>26</v>
      </c>
      <c r="BF1974" s="18">
        <v>26</v>
      </c>
      <c r="BG1974" s="19">
        <v>28</v>
      </c>
      <c r="BH1974" s="19"/>
      <c r="BI1974" s="19"/>
      <c r="BJ1974" s="19"/>
      <c r="BK1974" s="19"/>
    </row>
    <row r="1975" spans="1:63" s="8" customFormat="1" x14ac:dyDescent="0.25">
      <c r="A1975" s="6" t="s">
        <v>68</v>
      </c>
      <c r="B1975" s="36"/>
      <c r="C1975" s="36"/>
      <c r="D1975" s="36"/>
      <c r="E1975" s="36"/>
      <c r="F1975" s="36"/>
      <c r="G1975" s="36"/>
      <c r="H1975" s="36"/>
      <c r="I1975" s="36"/>
      <c r="J1975" s="36"/>
      <c r="K1975" s="36"/>
      <c r="L1975" s="36"/>
      <c r="M1975" s="36"/>
      <c r="N1975" s="36"/>
      <c r="O1975" s="36"/>
      <c r="P1975" s="36"/>
      <c r="Q1975" s="36"/>
      <c r="R1975" s="36"/>
      <c r="S1975" s="36"/>
      <c r="T1975" s="36"/>
      <c r="U1975" s="36"/>
      <c r="V1975" s="36"/>
      <c r="W1975" s="36"/>
      <c r="X1975" s="36"/>
      <c r="Y1975" s="36"/>
      <c r="Z1975" s="36"/>
      <c r="AA1975" s="36"/>
      <c r="AB1975" s="36"/>
      <c r="AC1975" s="36"/>
      <c r="AD1975" s="36"/>
      <c r="AE1975" s="36"/>
      <c r="AF1975" s="36"/>
      <c r="AG1975" s="36"/>
      <c r="AH1975" s="36"/>
      <c r="AI1975" s="36"/>
      <c r="AJ1975" s="36"/>
      <c r="AK1975" s="36"/>
      <c r="AL1975" s="36"/>
      <c r="AM1975" s="36"/>
      <c r="AN1975" s="36">
        <f t="shared" ref="AN1975:BG1975" si="332">SUM(AN1972:AN1974)</f>
        <v>24</v>
      </c>
      <c r="AO1975" s="36">
        <f t="shared" si="332"/>
        <v>58</v>
      </c>
      <c r="AP1975" s="36">
        <f t="shared" si="332"/>
        <v>67</v>
      </c>
      <c r="AQ1975" s="36">
        <f t="shared" si="332"/>
        <v>75</v>
      </c>
      <c r="AR1975" s="36">
        <f t="shared" si="332"/>
        <v>109</v>
      </c>
      <c r="AS1975" s="36">
        <f t="shared" si="332"/>
        <v>110</v>
      </c>
      <c r="AT1975" s="36">
        <f t="shared" si="332"/>
        <v>153</v>
      </c>
      <c r="AU1975" s="36">
        <f t="shared" si="332"/>
        <v>154</v>
      </c>
      <c r="AV1975" s="36">
        <f t="shared" si="332"/>
        <v>140</v>
      </c>
      <c r="AW1975" s="36">
        <f t="shared" si="332"/>
        <v>140</v>
      </c>
      <c r="AX1975" s="36">
        <f t="shared" si="332"/>
        <v>140</v>
      </c>
      <c r="AY1975" s="36">
        <f t="shared" si="332"/>
        <v>141</v>
      </c>
      <c r="AZ1975" s="36">
        <f t="shared" si="332"/>
        <v>118</v>
      </c>
      <c r="BA1975" s="36">
        <f t="shared" si="332"/>
        <v>118</v>
      </c>
      <c r="BB1975" s="36">
        <f t="shared" si="332"/>
        <v>117</v>
      </c>
      <c r="BC1975" s="36">
        <f t="shared" si="332"/>
        <v>116</v>
      </c>
      <c r="BD1975" s="36">
        <f t="shared" si="332"/>
        <v>108</v>
      </c>
      <c r="BE1975" s="36">
        <f t="shared" si="332"/>
        <v>108</v>
      </c>
      <c r="BF1975" s="36">
        <f t="shared" si="332"/>
        <v>108</v>
      </c>
      <c r="BG1975" s="36">
        <f t="shared" si="332"/>
        <v>106</v>
      </c>
      <c r="BH1975" s="36"/>
    </row>
    <row r="1976" spans="1:63" s="11" customFormat="1" x14ac:dyDescent="0.25">
      <c r="A1976" s="8" t="s">
        <v>48</v>
      </c>
      <c r="B1976" s="16"/>
      <c r="C1976" s="16"/>
      <c r="D1976" s="16"/>
      <c r="E1976" s="16"/>
      <c r="F1976" s="16"/>
      <c r="G1976" s="16"/>
      <c r="H1976" s="16"/>
      <c r="I1976" s="16"/>
      <c r="J1976" s="16"/>
      <c r="K1976" s="16"/>
      <c r="L1976" s="16"/>
      <c r="M1976" s="16"/>
      <c r="N1976" s="16"/>
      <c r="O1976" s="16"/>
      <c r="P1976" s="16"/>
      <c r="Q1976" s="16"/>
      <c r="R1976" s="16"/>
      <c r="S1976" s="16"/>
      <c r="T1976" s="16"/>
      <c r="U1976" s="16"/>
      <c r="V1976" s="16"/>
      <c r="W1976" s="16"/>
      <c r="X1976" s="16"/>
      <c r="Y1976" s="16"/>
      <c r="Z1976" s="16"/>
      <c r="AA1976" s="16"/>
      <c r="AB1976" s="16"/>
      <c r="AC1976" s="16"/>
      <c r="AD1976" s="16"/>
      <c r="AE1976" s="16"/>
      <c r="AF1976" s="18"/>
      <c r="AG1976" s="18"/>
      <c r="AH1976" s="18"/>
      <c r="AI1976" s="18"/>
      <c r="AJ1976" s="18"/>
      <c r="AK1976" s="18"/>
      <c r="AL1976" s="18"/>
      <c r="AM1976" s="18"/>
      <c r="AN1976" s="18"/>
      <c r="AO1976" s="18"/>
      <c r="AP1976" s="18"/>
      <c r="AQ1976" s="18"/>
      <c r="AR1976" s="18"/>
      <c r="AS1976" s="18"/>
      <c r="AT1976" s="18"/>
      <c r="AU1976" s="18"/>
      <c r="AV1976" s="18"/>
      <c r="AW1976" s="18"/>
      <c r="AX1976" s="18"/>
      <c r="AY1976" s="18"/>
      <c r="AZ1976" s="18"/>
      <c r="BA1976" s="18"/>
      <c r="BB1976" s="18"/>
      <c r="BC1976" s="18"/>
      <c r="BD1976" s="9"/>
      <c r="BE1976" s="9"/>
      <c r="BF1976" s="9"/>
    </row>
    <row r="1977" spans="1:63" s="11" customFormat="1" x14ac:dyDescent="0.25">
      <c r="A1977" s="1" t="s">
        <v>67</v>
      </c>
      <c r="B1977" s="16"/>
      <c r="C1977" s="16"/>
      <c r="D1977" s="16"/>
      <c r="E1977" s="16"/>
      <c r="F1977" s="16"/>
      <c r="G1977" s="16"/>
      <c r="H1977" s="16"/>
      <c r="I1977" s="16"/>
      <c r="J1977" s="16"/>
      <c r="K1977" s="16"/>
      <c r="L1977" s="16"/>
      <c r="M1977" s="16"/>
      <c r="N1977" s="16"/>
      <c r="O1977" s="16"/>
      <c r="P1977" s="16"/>
      <c r="Q1977" s="16"/>
      <c r="R1977" s="16"/>
      <c r="S1977" s="16"/>
      <c r="T1977" s="16"/>
      <c r="U1977" s="16"/>
      <c r="V1977" s="16"/>
      <c r="W1977" s="16"/>
      <c r="X1977" s="16"/>
      <c r="Y1977" s="16"/>
      <c r="Z1977" s="16"/>
      <c r="AA1977" s="16"/>
      <c r="AB1977" s="16"/>
      <c r="AC1977" s="16"/>
      <c r="AD1977" s="16"/>
      <c r="AE1977" s="16"/>
      <c r="AF1977" s="18"/>
      <c r="AG1977" s="18"/>
      <c r="AH1977" s="18"/>
      <c r="AI1977" s="18"/>
      <c r="AJ1977" s="18"/>
      <c r="AK1977" s="18"/>
      <c r="AL1977" s="18"/>
      <c r="AM1977" s="18"/>
      <c r="AN1977" s="18"/>
      <c r="AO1977" s="18"/>
      <c r="AP1977" s="18"/>
      <c r="AQ1977" s="18"/>
      <c r="AR1977" s="18"/>
      <c r="AS1977" s="18"/>
      <c r="AT1977" s="18"/>
      <c r="AU1977" s="18"/>
      <c r="AV1977" s="18"/>
      <c r="AW1977" s="18"/>
      <c r="AX1977" s="18"/>
      <c r="AY1977" s="18"/>
      <c r="AZ1977" s="18"/>
      <c r="BA1977" s="18"/>
      <c r="BB1977" s="18"/>
      <c r="BC1977" s="18"/>
      <c r="BD1977" s="9"/>
      <c r="BE1977" s="9"/>
      <c r="BF1977" s="9"/>
    </row>
    <row r="1978" spans="1:63" s="11" customFormat="1" x14ac:dyDescent="0.25">
      <c r="A1978" s="1" t="s">
        <v>64</v>
      </c>
      <c r="B1978" s="12"/>
      <c r="C1978" s="12"/>
      <c r="D1978" s="12"/>
      <c r="E1978" s="12"/>
      <c r="F1978" s="12"/>
      <c r="G1978" s="12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  <c r="Z1978" s="12"/>
      <c r="AA1978" s="12"/>
      <c r="AB1978" s="12"/>
      <c r="AC1978" s="12"/>
      <c r="AD1978" s="12"/>
      <c r="AE1978" s="12"/>
      <c r="AF1978" s="14"/>
      <c r="AG1978" s="14"/>
      <c r="AH1978" s="14"/>
      <c r="AI1978" s="14"/>
      <c r="AJ1978" s="14"/>
      <c r="AK1978" s="14"/>
      <c r="AL1978" s="14"/>
      <c r="AM1978" s="14"/>
      <c r="AN1978" s="14"/>
      <c r="AO1978" s="14"/>
      <c r="AP1978" s="14"/>
      <c r="AQ1978" s="14"/>
      <c r="AR1978" s="14"/>
      <c r="AS1978" s="14"/>
      <c r="AT1978" s="14"/>
      <c r="AU1978" s="14"/>
      <c r="AV1978" s="14"/>
      <c r="AW1978" s="14"/>
      <c r="AX1978" s="14"/>
      <c r="AY1978" s="14"/>
      <c r="AZ1978" s="14"/>
      <c r="BA1978" s="14"/>
      <c r="BB1978" s="14"/>
      <c r="BC1978" s="14"/>
      <c r="BD1978" s="9"/>
      <c r="BE1978" s="9"/>
      <c r="BF1978" s="9"/>
    </row>
    <row r="1979" spans="1:63" s="11" customFormat="1" x14ac:dyDescent="0.25">
      <c r="A1979" s="1" t="s">
        <v>60</v>
      </c>
      <c r="B1979" s="16"/>
      <c r="C1979" s="16"/>
      <c r="D1979" s="16"/>
      <c r="E1979" s="16"/>
      <c r="F1979" s="16"/>
      <c r="G1979" s="16"/>
      <c r="H1979" s="16"/>
      <c r="I1979" s="16"/>
      <c r="J1979" s="16"/>
      <c r="K1979" s="16"/>
      <c r="L1979" s="16"/>
      <c r="M1979" s="16"/>
      <c r="N1979" s="16"/>
      <c r="O1979" s="16"/>
      <c r="P1979" s="16"/>
      <c r="Q1979" s="16"/>
      <c r="R1979" s="16"/>
      <c r="S1979" s="16"/>
      <c r="T1979" s="16"/>
      <c r="U1979" s="16"/>
      <c r="V1979" s="16"/>
      <c r="W1979" s="16"/>
      <c r="X1979" s="16"/>
      <c r="Y1979" s="16"/>
      <c r="Z1979" s="16"/>
      <c r="AA1979" s="16"/>
      <c r="AB1979" s="16"/>
      <c r="AC1979" s="16"/>
      <c r="AD1979" s="16"/>
      <c r="AE1979" s="16"/>
      <c r="AF1979" s="18">
        <v>55</v>
      </c>
      <c r="AG1979" s="18">
        <v>79</v>
      </c>
      <c r="AH1979" s="18">
        <v>77</v>
      </c>
      <c r="AI1979" s="18">
        <v>70</v>
      </c>
      <c r="AJ1979" s="18">
        <v>57</v>
      </c>
      <c r="AK1979" s="18">
        <v>53</v>
      </c>
      <c r="AL1979" s="18">
        <v>53</v>
      </c>
      <c r="AM1979" s="18">
        <v>60</v>
      </c>
      <c r="AN1979" s="18">
        <v>67</v>
      </c>
      <c r="AO1979" s="18">
        <v>43</v>
      </c>
      <c r="AP1979" s="18">
        <v>40</v>
      </c>
      <c r="AQ1979" s="18">
        <v>22</v>
      </c>
      <c r="AR1979" s="18"/>
      <c r="AS1979" s="18"/>
      <c r="AT1979" s="18"/>
      <c r="AU1979" s="18"/>
      <c r="AV1979" s="18"/>
      <c r="AW1979" s="18"/>
      <c r="AX1979" s="18"/>
      <c r="AY1979" s="18"/>
      <c r="AZ1979" s="18"/>
      <c r="BA1979" s="18"/>
      <c r="BB1979" s="18"/>
      <c r="BC1979" s="18"/>
      <c r="BD1979" s="9"/>
      <c r="BE1979" s="9"/>
      <c r="BF1979" s="9"/>
    </row>
    <row r="1980" spans="1:63" s="8" customFormat="1" x14ac:dyDescent="0.25">
      <c r="A1980" s="6" t="s">
        <v>68</v>
      </c>
      <c r="B1980" s="36"/>
      <c r="C1980" s="36"/>
      <c r="D1980" s="36"/>
      <c r="E1980" s="36"/>
      <c r="F1980" s="36"/>
      <c r="G1980" s="36"/>
      <c r="H1980" s="36"/>
      <c r="I1980" s="36"/>
      <c r="J1980" s="36"/>
      <c r="K1980" s="36"/>
      <c r="L1980" s="36"/>
      <c r="M1980" s="36"/>
      <c r="N1980" s="36"/>
      <c r="O1980" s="36"/>
      <c r="P1980" s="36"/>
      <c r="Q1980" s="36"/>
      <c r="R1980" s="36"/>
      <c r="S1980" s="36"/>
      <c r="T1980" s="36"/>
      <c r="U1980" s="36"/>
      <c r="V1980" s="36"/>
      <c r="W1980" s="36"/>
      <c r="X1980" s="36"/>
      <c r="Y1980" s="36"/>
      <c r="Z1980" s="36"/>
      <c r="AA1980" s="36"/>
      <c r="AB1980" s="36"/>
      <c r="AC1980" s="36"/>
      <c r="AD1980" s="36"/>
      <c r="AE1980" s="36"/>
      <c r="AF1980" s="36">
        <f t="shared" ref="AF1980:AQ1980" si="333">SUM(AF1977:AF1979)</f>
        <v>55</v>
      </c>
      <c r="AG1980" s="36">
        <f t="shared" si="333"/>
        <v>79</v>
      </c>
      <c r="AH1980" s="36">
        <f t="shared" si="333"/>
        <v>77</v>
      </c>
      <c r="AI1980" s="36">
        <f t="shared" si="333"/>
        <v>70</v>
      </c>
      <c r="AJ1980" s="36">
        <f t="shared" si="333"/>
        <v>57</v>
      </c>
      <c r="AK1980" s="36">
        <f t="shared" si="333"/>
        <v>53</v>
      </c>
      <c r="AL1980" s="36">
        <f t="shared" si="333"/>
        <v>53</v>
      </c>
      <c r="AM1980" s="36">
        <f t="shared" si="333"/>
        <v>60</v>
      </c>
      <c r="AN1980" s="36">
        <f t="shared" si="333"/>
        <v>67</v>
      </c>
      <c r="AO1980" s="36">
        <f t="shared" si="333"/>
        <v>43</v>
      </c>
      <c r="AP1980" s="36">
        <f t="shared" si="333"/>
        <v>40</v>
      </c>
      <c r="AQ1980" s="36">
        <f t="shared" si="333"/>
        <v>22</v>
      </c>
      <c r="AR1980" s="36"/>
      <c r="AS1980" s="36"/>
      <c r="AT1980" s="36"/>
      <c r="AU1980" s="36"/>
      <c r="AV1980" s="36"/>
      <c r="AW1980" s="36"/>
      <c r="AX1980" s="36"/>
      <c r="AY1980" s="36"/>
      <c r="AZ1980" s="36"/>
      <c r="BA1980" s="36"/>
      <c r="BB1980" s="36"/>
      <c r="BC1980" s="36"/>
      <c r="BD1980" s="67"/>
      <c r="BE1980" s="67"/>
      <c r="BF1980" s="67"/>
    </row>
    <row r="1981" spans="1:63" s="11" customFormat="1" x14ac:dyDescent="0.25">
      <c r="A1981" s="8" t="s">
        <v>351</v>
      </c>
      <c r="B1981" s="16"/>
      <c r="C1981" s="16"/>
      <c r="D1981" s="16"/>
      <c r="E1981" s="16"/>
      <c r="F1981" s="16"/>
      <c r="G1981" s="16"/>
      <c r="H1981" s="16"/>
      <c r="I1981" s="16"/>
      <c r="J1981" s="16"/>
      <c r="K1981" s="16"/>
      <c r="L1981" s="16"/>
      <c r="M1981" s="16"/>
      <c r="N1981" s="16"/>
      <c r="O1981" s="16"/>
      <c r="P1981" s="16"/>
      <c r="Q1981" s="16"/>
      <c r="R1981" s="16"/>
      <c r="S1981" s="16"/>
      <c r="T1981" s="16"/>
      <c r="U1981" s="16"/>
      <c r="V1981" s="16"/>
      <c r="W1981" s="16"/>
      <c r="X1981" s="16"/>
      <c r="Y1981" s="16"/>
      <c r="Z1981" s="16"/>
      <c r="AA1981" s="16"/>
      <c r="AB1981" s="16"/>
      <c r="AC1981" s="16"/>
      <c r="AD1981" s="16"/>
      <c r="AE1981" s="16"/>
      <c r="AF1981" s="18"/>
      <c r="AG1981" s="18"/>
      <c r="AH1981" s="18"/>
      <c r="AI1981" s="18"/>
      <c r="AJ1981" s="18"/>
      <c r="AK1981" s="18"/>
      <c r="AL1981" s="18"/>
      <c r="AM1981" s="18"/>
      <c r="AN1981" s="18"/>
      <c r="AO1981" s="18"/>
      <c r="AP1981" s="18"/>
      <c r="AQ1981" s="18"/>
      <c r="AR1981" s="18"/>
      <c r="AS1981" s="18"/>
      <c r="AT1981" s="18"/>
      <c r="AU1981" s="18"/>
      <c r="AV1981" s="18"/>
      <c r="AW1981" s="18"/>
      <c r="AX1981" s="18"/>
      <c r="AY1981" s="18"/>
      <c r="AZ1981" s="18"/>
      <c r="BA1981" s="18"/>
      <c r="BB1981" s="18"/>
      <c r="BC1981" s="18"/>
      <c r="BD1981" s="9"/>
      <c r="BE1981" s="9"/>
      <c r="BF1981" s="9"/>
    </row>
    <row r="1982" spans="1:63" s="11" customFormat="1" x14ac:dyDescent="0.25">
      <c r="A1982" s="1" t="s">
        <v>67</v>
      </c>
      <c r="H1982" s="9"/>
      <c r="I1982" s="10"/>
      <c r="J1982" s="10"/>
      <c r="K1982" s="10"/>
      <c r="L1982" s="10"/>
      <c r="M1982" s="10"/>
      <c r="N1982" s="10"/>
      <c r="O1982" s="10">
        <v>1</v>
      </c>
      <c r="P1982" s="10"/>
      <c r="Q1982" s="10">
        <v>7</v>
      </c>
      <c r="R1982" s="10"/>
      <c r="S1982" s="10"/>
      <c r="T1982" s="10"/>
      <c r="U1982" s="10"/>
      <c r="V1982" s="10"/>
      <c r="W1982" s="10"/>
      <c r="X1982" s="10"/>
      <c r="Y1982" s="10"/>
      <c r="Z1982" s="10"/>
      <c r="AA1982" s="10"/>
      <c r="AB1982" s="10"/>
      <c r="AC1982" s="10"/>
      <c r="AD1982" s="10"/>
      <c r="AE1982" s="10"/>
      <c r="AF1982" s="9"/>
      <c r="AG1982" s="9"/>
      <c r="AH1982" s="9"/>
      <c r="AI1982" s="9"/>
      <c r="AJ1982" s="9"/>
      <c r="AK1982" s="9"/>
      <c r="AL1982" s="9"/>
      <c r="AM1982" s="9"/>
      <c r="AN1982" s="9"/>
      <c r="AO1982" s="9"/>
      <c r="AP1982" s="9"/>
      <c r="AQ1982" s="9"/>
      <c r="AR1982" s="9"/>
      <c r="AS1982" s="9"/>
      <c r="AT1982" s="9"/>
      <c r="AU1982" s="9"/>
      <c r="AV1982" s="9"/>
      <c r="AW1982" s="9"/>
      <c r="AX1982" s="9"/>
      <c r="AY1982" s="9"/>
      <c r="AZ1982" s="9"/>
      <c r="BA1982" s="9"/>
      <c r="BB1982" s="9"/>
      <c r="BC1982" s="9"/>
      <c r="BD1982" s="9"/>
      <c r="BE1982" s="9"/>
      <c r="BF1982" s="9"/>
    </row>
    <row r="1983" spans="1:63" s="11" customFormat="1" x14ac:dyDescent="0.25">
      <c r="A1983" s="1" t="s">
        <v>64</v>
      </c>
      <c r="H1983" s="9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  <c r="AC1983" s="10"/>
      <c r="AD1983" s="10"/>
      <c r="AE1983" s="10"/>
      <c r="AF1983" s="9"/>
      <c r="AG1983" s="9"/>
      <c r="AH1983" s="9"/>
      <c r="AI1983" s="9"/>
      <c r="AJ1983" s="9"/>
      <c r="AK1983" s="9"/>
      <c r="AL1983" s="9"/>
      <c r="AM1983" s="9"/>
      <c r="AN1983" s="9"/>
      <c r="AO1983" s="9"/>
      <c r="AP1983" s="9"/>
      <c r="AQ1983" s="9"/>
      <c r="AR1983" s="9"/>
      <c r="AS1983" s="9"/>
      <c r="AT1983" s="9"/>
      <c r="AU1983" s="9"/>
      <c r="AV1983" s="9"/>
      <c r="AW1983" s="9"/>
      <c r="AX1983" s="9"/>
      <c r="AY1983" s="9"/>
      <c r="AZ1983" s="9"/>
      <c r="BA1983" s="9"/>
      <c r="BB1983" s="9"/>
      <c r="BC1983" s="9"/>
      <c r="BD1983" s="9"/>
      <c r="BE1983" s="9"/>
      <c r="BF1983" s="9"/>
    </row>
    <row r="1984" spans="1:63" s="11" customFormat="1" x14ac:dyDescent="0.25">
      <c r="A1984" s="1" t="s">
        <v>60</v>
      </c>
      <c r="H1984" s="9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  <c r="AE1984" s="10"/>
      <c r="AF1984" s="9"/>
      <c r="AG1984" s="9"/>
      <c r="AH1984" s="9"/>
      <c r="AI1984" s="9"/>
      <c r="AJ1984" s="9"/>
      <c r="AK1984" s="9"/>
      <c r="AL1984" s="9"/>
      <c r="AM1984" s="9"/>
      <c r="AN1984" s="9"/>
      <c r="AO1984" s="9"/>
      <c r="AP1984" s="9"/>
      <c r="AQ1984" s="9"/>
      <c r="AR1984" s="9"/>
      <c r="AS1984" s="9"/>
      <c r="AT1984" s="9"/>
      <c r="AU1984" s="9"/>
      <c r="AV1984" s="9"/>
      <c r="AW1984" s="9"/>
      <c r="AX1984" s="9"/>
      <c r="AY1984" s="9"/>
      <c r="AZ1984" s="9"/>
      <c r="BA1984" s="9"/>
      <c r="BB1984" s="9"/>
      <c r="BC1984" s="9"/>
      <c r="BD1984" s="9"/>
      <c r="BE1984" s="9"/>
      <c r="BF1984" s="9"/>
    </row>
    <row r="1985" spans="1:61" s="8" customFormat="1" x14ac:dyDescent="0.25">
      <c r="A1985" s="6" t="s">
        <v>68</v>
      </c>
      <c r="B1985" s="36"/>
      <c r="C1985" s="36"/>
      <c r="D1985" s="36"/>
      <c r="E1985" s="36"/>
      <c r="F1985" s="36"/>
      <c r="G1985" s="36"/>
      <c r="H1985" s="36"/>
      <c r="I1985" s="36"/>
      <c r="J1985" s="36"/>
      <c r="K1985" s="36"/>
      <c r="L1985" s="36"/>
      <c r="M1985" s="36"/>
      <c r="N1985" s="36"/>
      <c r="O1985" s="36">
        <f>SUM(O1982:O1984)</f>
        <v>1</v>
      </c>
      <c r="P1985" s="36"/>
      <c r="Q1985" s="36">
        <f>SUM(Q1982:Q1984)</f>
        <v>7</v>
      </c>
      <c r="R1985" s="36"/>
      <c r="S1985" s="36"/>
      <c r="T1985" s="36"/>
      <c r="U1985" s="36"/>
      <c r="V1985" s="36"/>
      <c r="W1985" s="36"/>
      <c r="X1985" s="36"/>
      <c r="Y1985" s="36"/>
      <c r="Z1985" s="36"/>
      <c r="AA1985" s="36"/>
      <c r="AB1985" s="36"/>
      <c r="AC1985" s="36"/>
      <c r="AD1985" s="36"/>
      <c r="AE1985" s="36"/>
      <c r="AF1985" s="36"/>
      <c r="AG1985" s="36"/>
      <c r="AH1985" s="36"/>
      <c r="AI1985" s="36"/>
      <c r="AJ1985" s="36"/>
      <c r="AK1985" s="36"/>
      <c r="AL1985" s="36"/>
      <c r="AM1985" s="36"/>
      <c r="AN1985" s="36"/>
      <c r="AO1985" s="36"/>
      <c r="AP1985" s="36"/>
      <c r="AQ1985" s="36"/>
      <c r="AR1985" s="36"/>
      <c r="AS1985" s="36"/>
      <c r="AT1985" s="36"/>
      <c r="AU1985" s="36"/>
      <c r="AV1985" s="36"/>
      <c r="AW1985" s="36"/>
      <c r="AX1985" s="36"/>
      <c r="AY1985" s="36"/>
      <c r="AZ1985" s="36"/>
      <c r="BA1985" s="36"/>
      <c r="BB1985" s="36"/>
      <c r="BC1985" s="36"/>
      <c r="BD1985" s="67"/>
      <c r="BE1985" s="67"/>
      <c r="BF1985" s="67"/>
    </row>
    <row r="1986" spans="1:61" s="11" customFormat="1" x14ac:dyDescent="0.25">
      <c r="A1986" s="8" t="s">
        <v>352</v>
      </c>
      <c r="H1986" s="9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Z1986" s="10"/>
      <c r="AA1986" s="10"/>
      <c r="AB1986" s="10"/>
      <c r="AC1986" s="10"/>
      <c r="AD1986" s="10"/>
      <c r="AE1986" s="10"/>
      <c r="AF1986" s="9"/>
      <c r="AG1986" s="9"/>
      <c r="AH1986" s="9"/>
      <c r="AI1986" s="9"/>
      <c r="AJ1986" s="9"/>
      <c r="AK1986" s="9"/>
      <c r="AL1986" s="9"/>
      <c r="AM1986" s="9"/>
      <c r="AN1986" s="9"/>
      <c r="AO1986" s="9"/>
      <c r="AP1986" s="9"/>
      <c r="AQ1986" s="9"/>
      <c r="AR1986" s="9"/>
      <c r="AS1986" s="9"/>
      <c r="AT1986" s="9"/>
      <c r="AU1986" s="9"/>
      <c r="AV1986" s="9"/>
      <c r="AW1986" s="9"/>
      <c r="AX1986" s="9"/>
      <c r="AY1986" s="9"/>
      <c r="AZ1986" s="9"/>
      <c r="BA1986" s="9"/>
      <c r="BB1986" s="9"/>
      <c r="BC1986" s="9"/>
      <c r="BD1986" s="9"/>
      <c r="BE1986" s="9"/>
      <c r="BF1986" s="9"/>
    </row>
    <row r="1987" spans="1:61" s="11" customFormat="1" x14ac:dyDescent="0.25">
      <c r="A1987" s="1" t="s">
        <v>67</v>
      </c>
      <c r="H1987" s="9"/>
      <c r="I1987" s="10"/>
      <c r="J1987" s="10"/>
      <c r="K1987" s="10"/>
      <c r="L1987" s="10"/>
      <c r="M1987" s="10"/>
      <c r="N1987" s="10"/>
      <c r="O1987" s="10"/>
      <c r="P1987" s="10">
        <v>3</v>
      </c>
      <c r="Q1987" s="10">
        <v>3</v>
      </c>
      <c r="R1987" s="10">
        <v>3</v>
      </c>
      <c r="S1987" s="10">
        <v>3</v>
      </c>
      <c r="T1987" s="10">
        <v>3</v>
      </c>
      <c r="U1987" s="10">
        <v>3</v>
      </c>
      <c r="V1987" s="10">
        <v>3</v>
      </c>
      <c r="W1987" s="10">
        <v>3</v>
      </c>
      <c r="X1987" s="10">
        <v>3</v>
      </c>
      <c r="Y1987" s="10">
        <v>3</v>
      </c>
      <c r="Z1987" s="10">
        <v>2</v>
      </c>
      <c r="AA1987" s="10"/>
      <c r="AB1987" s="10"/>
      <c r="AC1987" s="10"/>
      <c r="AD1987" s="10"/>
      <c r="AE1987" s="10"/>
      <c r="AF1987" s="9"/>
      <c r="AG1987" s="9"/>
      <c r="AH1987" s="9"/>
      <c r="AI1987" s="9"/>
      <c r="AJ1987" s="9"/>
      <c r="AK1987" s="9"/>
      <c r="AL1987" s="9"/>
      <c r="AM1987" s="9"/>
      <c r="AN1987" s="9"/>
      <c r="AO1987" s="9"/>
      <c r="AP1987" s="9"/>
      <c r="AQ1987" s="9"/>
      <c r="AR1987" s="9"/>
      <c r="AS1987" s="9"/>
      <c r="AT1987" s="9"/>
      <c r="AU1987" s="9"/>
      <c r="AV1987" s="9"/>
      <c r="AW1987" s="9"/>
      <c r="AX1987" s="9"/>
      <c r="AY1987" s="9"/>
      <c r="AZ1987" s="9"/>
      <c r="BA1987" s="9"/>
      <c r="BB1987" s="9"/>
      <c r="BC1987" s="9"/>
      <c r="BD1987" s="9"/>
      <c r="BE1987" s="9"/>
      <c r="BF1987" s="9"/>
    </row>
    <row r="1988" spans="1:61" s="11" customFormat="1" x14ac:dyDescent="0.25">
      <c r="A1988" s="1" t="s">
        <v>64</v>
      </c>
      <c r="H1988" s="9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Z1988" s="10"/>
      <c r="AA1988" s="10"/>
      <c r="AB1988" s="10"/>
      <c r="AC1988" s="10"/>
      <c r="AD1988" s="10"/>
      <c r="AE1988" s="10"/>
      <c r="AF1988" s="9"/>
      <c r="AG1988" s="9"/>
      <c r="AH1988" s="9"/>
      <c r="AI1988" s="9"/>
      <c r="AJ1988" s="9"/>
      <c r="AK1988" s="9"/>
      <c r="AL1988" s="9"/>
      <c r="AM1988" s="9"/>
      <c r="AN1988" s="9"/>
      <c r="AO1988" s="9"/>
      <c r="AP1988" s="9"/>
      <c r="AQ1988" s="9"/>
      <c r="AR1988" s="9"/>
      <c r="AS1988" s="9"/>
      <c r="AT1988" s="9"/>
      <c r="AU1988" s="9"/>
      <c r="AV1988" s="9"/>
      <c r="AW1988" s="9"/>
      <c r="AX1988" s="9"/>
      <c r="AY1988" s="9"/>
      <c r="AZ1988" s="9"/>
      <c r="BA1988" s="9"/>
      <c r="BB1988" s="9"/>
      <c r="BC1988" s="9"/>
      <c r="BD1988" s="9"/>
      <c r="BE1988" s="9"/>
      <c r="BF1988" s="9"/>
    </row>
    <row r="1989" spans="1:61" s="11" customFormat="1" x14ac:dyDescent="0.25">
      <c r="A1989" s="1" t="s">
        <v>60</v>
      </c>
      <c r="H1989" s="9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Z1989" s="10"/>
      <c r="AA1989" s="10"/>
      <c r="AB1989" s="10"/>
      <c r="AC1989" s="10"/>
      <c r="AD1989" s="10"/>
      <c r="AE1989" s="10"/>
      <c r="AF1989" s="9"/>
      <c r="AG1989" s="9"/>
      <c r="AH1989" s="9"/>
      <c r="AI1989" s="9"/>
      <c r="AJ1989" s="9"/>
      <c r="AK1989" s="9"/>
      <c r="AL1989" s="9"/>
      <c r="AM1989" s="9"/>
      <c r="AN1989" s="9"/>
      <c r="AO1989" s="9"/>
      <c r="AP1989" s="9"/>
      <c r="AQ1989" s="9"/>
      <c r="AR1989" s="9"/>
      <c r="AS1989" s="9"/>
      <c r="AT1989" s="9"/>
      <c r="AU1989" s="9"/>
      <c r="AV1989" s="9"/>
      <c r="AW1989" s="9"/>
      <c r="AX1989" s="9"/>
      <c r="AY1989" s="9"/>
      <c r="AZ1989" s="9"/>
      <c r="BA1989" s="9"/>
      <c r="BB1989" s="9"/>
      <c r="BC1989" s="9"/>
      <c r="BD1989" s="9"/>
      <c r="BE1989" s="9"/>
      <c r="BF1989" s="9"/>
    </row>
    <row r="1990" spans="1:61" s="8" customFormat="1" x14ac:dyDescent="0.25">
      <c r="A1990" s="6" t="s">
        <v>68</v>
      </c>
      <c r="B1990" s="36"/>
      <c r="C1990" s="36"/>
      <c r="D1990" s="36"/>
      <c r="E1990" s="36"/>
      <c r="F1990" s="36"/>
      <c r="G1990" s="36"/>
      <c r="H1990" s="36"/>
      <c r="I1990" s="36"/>
      <c r="J1990" s="36"/>
      <c r="K1990" s="36"/>
      <c r="L1990" s="36"/>
      <c r="M1990" s="36"/>
      <c r="N1990" s="36"/>
      <c r="O1990" s="36"/>
      <c r="P1990" s="36">
        <f t="shared" ref="P1990:Z1990" si="334">SUM(P1987:P1989)</f>
        <v>3</v>
      </c>
      <c r="Q1990" s="36">
        <f t="shared" si="334"/>
        <v>3</v>
      </c>
      <c r="R1990" s="36">
        <f t="shared" si="334"/>
        <v>3</v>
      </c>
      <c r="S1990" s="36">
        <f t="shared" si="334"/>
        <v>3</v>
      </c>
      <c r="T1990" s="36">
        <f t="shared" si="334"/>
        <v>3</v>
      </c>
      <c r="U1990" s="36">
        <f t="shared" si="334"/>
        <v>3</v>
      </c>
      <c r="V1990" s="36">
        <f t="shared" si="334"/>
        <v>3</v>
      </c>
      <c r="W1990" s="36">
        <f t="shared" si="334"/>
        <v>3</v>
      </c>
      <c r="X1990" s="36">
        <f t="shared" si="334"/>
        <v>3</v>
      </c>
      <c r="Y1990" s="36">
        <f t="shared" si="334"/>
        <v>3</v>
      </c>
      <c r="Z1990" s="36">
        <f t="shared" si="334"/>
        <v>2</v>
      </c>
      <c r="AA1990" s="36"/>
      <c r="AB1990" s="36"/>
      <c r="AC1990" s="36"/>
      <c r="AD1990" s="36"/>
      <c r="AE1990" s="36"/>
      <c r="AF1990" s="36"/>
      <c r="AG1990" s="36"/>
      <c r="AH1990" s="36"/>
      <c r="AI1990" s="36"/>
      <c r="AJ1990" s="36"/>
      <c r="AK1990" s="36"/>
      <c r="AL1990" s="36"/>
      <c r="AM1990" s="36"/>
      <c r="AN1990" s="36"/>
      <c r="AO1990" s="36"/>
      <c r="AP1990" s="36"/>
      <c r="AQ1990" s="36"/>
      <c r="AR1990" s="36"/>
      <c r="AS1990" s="36"/>
      <c r="AT1990" s="36"/>
      <c r="AU1990" s="36"/>
      <c r="AV1990" s="36"/>
      <c r="AW1990" s="36"/>
      <c r="AX1990" s="36"/>
      <c r="AY1990" s="36"/>
      <c r="AZ1990" s="36"/>
      <c r="BA1990" s="36"/>
      <c r="BB1990" s="36"/>
      <c r="BC1990" s="36"/>
      <c r="BD1990" s="67"/>
      <c r="BE1990" s="67"/>
      <c r="BF1990" s="67"/>
    </row>
    <row r="1991" spans="1:61" x14ac:dyDescent="0.25">
      <c r="A1991" s="8" t="s">
        <v>357</v>
      </c>
      <c r="B1991" s="11"/>
      <c r="C1991" s="11"/>
      <c r="D1991" s="11"/>
      <c r="E1991" s="11"/>
      <c r="F1991" s="11"/>
      <c r="G1991" s="11"/>
      <c r="H1991" s="9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Z1991" s="10"/>
      <c r="AA1991" s="10"/>
      <c r="AB1991" s="10"/>
      <c r="AC1991" s="10"/>
      <c r="AD1991" s="10"/>
      <c r="AE1991" s="10"/>
      <c r="AF1991" s="9"/>
      <c r="AG1991" s="9"/>
      <c r="AH1991" s="9"/>
      <c r="AI1991" s="9"/>
      <c r="AJ1991" s="9"/>
      <c r="AK1991" s="9"/>
      <c r="AL1991" s="9"/>
      <c r="AM1991" s="9"/>
      <c r="AN1991" s="9"/>
      <c r="AO1991" s="9"/>
      <c r="AP1991" s="9"/>
      <c r="AQ1991" s="9"/>
      <c r="AR1991" s="9"/>
      <c r="AS1991" s="9"/>
      <c r="AT1991" s="9"/>
      <c r="AU1991" s="9"/>
      <c r="AV1991" s="9"/>
      <c r="AW1991" s="9"/>
      <c r="AX1991" s="9"/>
      <c r="AY1991" s="9"/>
      <c r="AZ1991" s="9"/>
      <c r="BA1991" s="9"/>
      <c r="BB1991" s="9"/>
      <c r="BC1991" s="9"/>
    </row>
    <row r="1992" spans="1:61" s="15" customFormat="1" x14ac:dyDescent="0.25">
      <c r="A1992" s="1" t="s">
        <v>67</v>
      </c>
      <c r="B1992" s="11"/>
      <c r="C1992" s="11"/>
      <c r="D1992" s="11"/>
      <c r="E1992" s="11"/>
      <c r="F1992" s="11"/>
      <c r="G1992" s="11"/>
      <c r="H1992" s="9"/>
      <c r="I1992" s="10"/>
      <c r="J1992" s="10"/>
      <c r="K1992" s="10">
        <v>158</v>
      </c>
      <c r="L1992" s="10">
        <v>156</v>
      </c>
      <c r="M1992" s="10">
        <v>191</v>
      </c>
      <c r="N1992" s="10">
        <v>186</v>
      </c>
      <c r="O1992" s="10">
        <v>185</v>
      </c>
      <c r="P1992" s="10">
        <v>183</v>
      </c>
      <c r="Q1992" s="10">
        <v>182</v>
      </c>
      <c r="R1992" s="10">
        <v>185</v>
      </c>
      <c r="S1992" s="10">
        <v>182</v>
      </c>
      <c r="T1992" s="10">
        <v>165</v>
      </c>
      <c r="U1992" s="10">
        <v>47</v>
      </c>
      <c r="V1992" s="10">
        <v>21</v>
      </c>
      <c r="W1992" s="10">
        <v>19</v>
      </c>
      <c r="X1992" s="10">
        <v>9</v>
      </c>
      <c r="Y1992" s="10">
        <v>5</v>
      </c>
      <c r="Z1992" s="10">
        <v>4</v>
      </c>
      <c r="AA1992" s="10">
        <v>2</v>
      </c>
      <c r="AB1992" s="10"/>
      <c r="AC1992" s="10"/>
      <c r="AD1992" s="10"/>
      <c r="AE1992" s="10"/>
      <c r="AF1992" s="9"/>
      <c r="AG1992" s="9"/>
      <c r="AH1992" s="9"/>
      <c r="AI1992" s="9"/>
      <c r="AJ1992" s="9"/>
      <c r="AK1992" s="9"/>
      <c r="AL1992" s="9"/>
      <c r="AM1992" s="9"/>
      <c r="AN1992" s="9"/>
      <c r="AO1992" s="9"/>
      <c r="AP1992" s="9"/>
      <c r="AQ1992" s="9"/>
      <c r="AR1992" s="9"/>
      <c r="AS1992" s="9"/>
      <c r="AT1992" s="9"/>
      <c r="AU1992" s="9"/>
      <c r="AV1992" s="9"/>
      <c r="AW1992" s="9"/>
      <c r="AX1992" s="9"/>
      <c r="AY1992" s="9"/>
      <c r="AZ1992" s="9"/>
      <c r="BA1992" s="9"/>
      <c r="BB1992" s="9"/>
      <c r="BC1992" s="9"/>
      <c r="BD1992" s="27"/>
      <c r="BE1992" s="27"/>
      <c r="BF1992" s="27"/>
      <c r="BG1992" s="27"/>
      <c r="BH1992" s="27"/>
      <c r="BI1992" s="27"/>
    </row>
    <row r="1993" spans="1:61" s="15" customFormat="1" x14ac:dyDescent="0.25">
      <c r="A1993" s="1" t="s">
        <v>64</v>
      </c>
      <c r="B1993" s="11"/>
      <c r="C1993" s="11"/>
      <c r="D1993" s="11"/>
      <c r="E1993" s="11"/>
      <c r="F1993" s="11"/>
      <c r="G1993" s="11"/>
      <c r="H1993" s="9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Z1993" s="10"/>
      <c r="AA1993" s="10"/>
      <c r="AB1993" s="10"/>
      <c r="AC1993" s="10"/>
      <c r="AD1993" s="10"/>
      <c r="AE1993" s="10"/>
      <c r="AF1993" s="9"/>
      <c r="AG1993" s="9"/>
      <c r="AH1993" s="9"/>
      <c r="AI1993" s="9"/>
      <c r="AJ1993" s="9"/>
      <c r="AK1993" s="9"/>
      <c r="AL1993" s="9"/>
      <c r="AM1993" s="9"/>
      <c r="AN1993" s="9"/>
      <c r="AO1993" s="9"/>
      <c r="AP1993" s="9"/>
      <c r="AQ1993" s="9"/>
      <c r="AR1993" s="9"/>
      <c r="AS1993" s="9"/>
      <c r="AT1993" s="9"/>
      <c r="AU1993" s="9"/>
      <c r="AV1993" s="9"/>
      <c r="AW1993" s="9"/>
      <c r="AX1993" s="9"/>
      <c r="AY1993" s="9"/>
      <c r="AZ1993" s="9"/>
      <c r="BA1993" s="9"/>
      <c r="BB1993" s="9"/>
      <c r="BC1993" s="9"/>
      <c r="BD1993" s="27"/>
      <c r="BE1993" s="27"/>
      <c r="BF1993" s="27"/>
      <c r="BG1993" s="27"/>
      <c r="BH1993" s="27"/>
      <c r="BI1993" s="27"/>
    </row>
    <row r="1994" spans="1:61" s="13" customFormat="1" x14ac:dyDescent="0.25">
      <c r="A1994" s="1" t="s">
        <v>60</v>
      </c>
      <c r="B1994" s="18"/>
      <c r="C1994" s="17"/>
      <c r="D1994" s="17"/>
      <c r="E1994" s="17"/>
      <c r="F1994" s="17"/>
      <c r="G1994" s="17"/>
      <c r="H1994" s="17"/>
      <c r="I1994" s="17"/>
      <c r="J1994" s="19"/>
      <c r="K1994" s="19"/>
      <c r="L1994" s="19"/>
      <c r="M1994" s="19"/>
      <c r="N1994" s="19"/>
      <c r="O1994" s="19"/>
      <c r="P1994" s="17"/>
      <c r="Q1994" s="17"/>
      <c r="R1994" s="17"/>
      <c r="S1994" s="17"/>
      <c r="T1994" s="17"/>
      <c r="U1994" s="17">
        <v>52</v>
      </c>
      <c r="V1994" s="17">
        <v>72</v>
      </c>
      <c r="W1994" s="17">
        <v>52</v>
      </c>
      <c r="X1994" s="17">
        <v>61</v>
      </c>
      <c r="Y1994" s="17"/>
      <c r="Z1994" s="17"/>
      <c r="AA1994" s="17"/>
      <c r="AB1994" s="17"/>
      <c r="AC1994" s="17"/>
      <c r="AD1994" s="17"/>
      <c r="AE1994" s="17"/>
      <c r="AF1994" s="18"/>
      <c r="AG1994" s="18"/>
      <c r="AH1994" s="18"/>
      <c r="AI1994" s="18"/>
      <c r="AJ1994" s="18"/>
      <c r="AK1994" s="18"/>
      <c r="AL1994" s="18"/>
      <c r="AM1994" s="18"/>
      <c r="AN1994" s="18"/>
      <c r="AO1994" s="18"/>
      <c r="AP1994" s="18"/>
      <c r="AQ1994" s="18"/>
      <c r="AR1994" s="18"/>
      <c r="AS1994" s="18"/>
      <c r="AT1994" s="18"/>
      <c r="AU1994" s="18"/>
      <c r="AV1994" s="18"/>
      <c r="AW1994" s="18"/>
      <c r="AX1994" s="18"/>
      <c r="AY1994" s="18"/>
      <c r="AZ1994" s="18"/>
      <c r="BA1994" s="18"/>
      <c r="BB1994" s="18"/>
      <c r="BC1994" s="18"/>
      <c r="BD1994" s="14"/>
      <c r="BE1994" s="14"/>
      <c r="BF1994" s="14"/>
      <c r="BG1994" s="14"/>
      <c r="BH1994" s="14"/>
      <c r="BI1994" s="14"/>
    </row>
    <row r="1995" spans="1:61" s="12" customFormat="1" x14ac:dyDescent="0.25">
      <c r="A1995" s="6" t="s">
        <v>68</v>
      </c>
      <c r="B1995" s="36"/>
      <c r="C1995" s="36"/>
      <c r="D1995" s="36"/>
      <c r="E1995" s="36"/>
      <c r="F1995" s="36"/>
      <c r="G1995" s="36"/>
      <c r="H1995" s="36"/>
      <c r="I1995" s="36"/>
      <c r="J1995" s="36"/>
      <c r="K1995" s="36">
        <f t="shared" ref="K1995:AA1995" si="335">SUM(K1992:K1994)</f>
        <v>158</v>
      </c>
      <c r="L1995" s="36">
        <f t="shared" si="335"/>
        <v>156</v>
      </c>
      <c r="M1995" s="36">
        <f t="shared" si="335"/>
        <v>191</v>
      </c>
      <c r="N1995" s="36">
        <f t="shared" si="335"/>
        <v>186</v>
      </c>
      <c r="O1995" s="36">
        <f t="shared" si="335"/>
        <v>185</v>
      </c>
      <c r="P1995" s="36">
        <f t="shared" si="335"/>
        <v>183</v>
      </c>
      <c r="Q1995" s="36">
        <f t="shared" si="335"/>
        <v>182</v>
      </c>
      <c r="R1995" s="36">
        <f t="shared" si="335"/>
        <v>185</v>
      </c>
      <c r="S1995" s="36">
        <f t="shared" si="335"/>
        <v>182</v>
      </c>
      <c r="T1995" s="36">
        <f t="shared" si="335"/>
        <v>165</v>
      </c>
      <c r="U1995" s="36">
        <f t="shared" si="335"/>
        <v>99</v>
      </c>
      <c r="V1995" s="36">
        <f t="shared" si="335"/>
        <v>93</v>
      </c>
      <c r="W1995" s="36">
        <f t="shared" si="335"/>
        <v>71</v>
      </c>
      <c r="X1995" s="36">
        <f t="shared" si="335"/>
        <v>70</v>
      </c>
      <c r="Y1995" s="36">
        <f t="shared" si="335"/>
        <v>5</v>
      </c>
      <c r="Z1995" s="36">
        <f t="shared" si="335"/>
        <v>4</v>
      </c>
      <c r="AA1995" s="36">
        <f t="shared" si="335"/>
        <v>2</v>
      </c>
      <c r="AB1995" s="36"/>
      <c r="AC1995" s="36"/>
      <c r="AD1995" s="36"/>
      <c r="AE1995" s="36"/>
      <c r="AF1995" s="36"/>
      <c r="AG1995" s="36"/>
      <c r="AH1995" s="36"/>
      <c r="AI1995" s="36"/>
      <c r="AJ1995" s="36"/>
      <c r="AK1995" s="36"/>
      <c r="AL1995" s="36"/>
      <c r="AM1995" s="36"/>
      <c r="AN1995" s="36"/>
      <c r="AO1995" s="36"/>
      <c r="AP1995" s="36"/>
      <c r="AQ1995" s="36"/>
      <c r="AR1995" s="36"/>
      <c r="AS1995" s="36"/>
      <c r="AT1995" s="36"/>
      <c r="AU1995" s="36"/>
      <c r="AV1995" s="36"/>
      <c r="AW1995" s="36"/>
      <c r="AX1995" s="36"/>
      <c r="AY1995" s="36"/>
      <c r="AZ1995" s="36"/>
      <c r="BA1995" s="36"/>
      <c r="BB1995" s="36"/>
      <c r="BC1995" s="36"/>
      <c r="BD1995" s="71"/>
      <c r="BE1995" s="71"/>
      <c r="BF1995" s="71"/>
      <c r="BG1995" s="71"/>
      <c r="BH1995" s="71"/>
      <c r="BI1995" s="71"/>
    </row>
    <row r="1996" spans="1:61" s="13" customFormat="1" x14ac:dyDescent="0.25">
      <c r="A1996" s="8" t="s">
        <v>358</v>
      </c>
      <c r="B1996" s="18"/>
      <c r="C1996" s="17"/>
      <c r="D1996" s="17"/>
      <c r="E1996" s="17"/>
      <c r="F1996" s="17"/>
      <c r="G1996" s="17"/>
      <c r="H1996" s="17"/>
      <c r="I1996" s="17"/>
      <c r="J1996" s="19"/>
      <c r="K1996" s="19"/>
      <c r="L1996" s="19"/>
      <c r="M1996" s="19"/>
      <c r="N1996" s="19"/>
      <c r="O1996" s="19"/>
      <c r="P1996" s="17"/>
      <c r="Q1996" s="17"/>
      <c r="R1996" s="17"/>
      <c r="S1996" s="17"/>
      <c r="T1996" s="17"/>
      <c r="U1996" s="17"/>
      <c r="V1996" s="17"/>
      <c r="W1996" s="17"/>
      <c r="X1996" s="17"/>
      <c r="Y1996" s="17"/>
      <c r="Z1996" s="17"/>
      <c r="AA1996" s="17"/>
      <c r="AB1996" s="17"/>
      <c r="AC1996" s="17"/>
      <c r="AD1996" s="17"/>
      <c r="AE1996" s="17"/>
      <c r="AF1996" s="18"/>
      <c r="AG1996" s="18"/>
      <c r="AH1996" s="18"/>
      <c r="AI1996" s="18"/>
      <c r="AJ1996" s="18"/>
      <c r="AK1996" s="18"/>
      <c r="AL1996" s="18"/>
      <c r="AM1996" s="18"/>
      <c r="AN1996" s="18"/>
      <c r="AO1996" s="18"/>
      <c r="AP1996" s="18"/>
      <c r="AQ1996" s="18"/>
      <c r="AR1996" s="18"/>
      <c r="AS1996" s="18"/>
      <c r="AT1996" s="18"/>
      <c r="AU1996" s="18"/>
      <c r="AV1996" s="18"/>
      <c r="AW1996" s="18"/>
      <c r="AX1996" s="18"/>
      <c r="AY1996" s="18"/>
      <c r="AZ1996" s="18"/>
      <c r="BA1996" s="18"/>
      <c r="BB1996" s="18"/>
      <c r="BC1996" s="18"/>
      <c r="BD1996" s="14"/>
      <c r="BE1996" s="14"/>
      <c r="BF1996" s="14"/>
      <c r="BG1996" s="14"/>
      <c r="BH1996" s="14"/>
      <c r="BI1996" s="14"/>
    </row>
    <row r="1997" spans="1:61" s="13" customFormat="1" x14ac:dyDescent="0.25">
      <c r="A1997" s="1" t="s">
        <v>67</v>
      </c>
      <c r="B1997" s="11"/>
      <c r="C1997" s="11"/>
      <c r="D1997" s="11"/>
      <c r="E1997" s="11"/>
      <c r="F1997" s="11"/>
      <c r="G1997" s="11"/>
      <c r="H1997" s="9"/>
      <c r="I1997" s="10"/>
      <c r="J1997" s="10"/>
      <c r="K1997" s="10">
        <v>14</v>
      </c>
      <c r="L1997" s="10">
        <v>14</v>
      </c>
      <c r="M1997" s="10">
        <v>14</v>
      </c>
      <c r="N1997" s="10">
        <v>14</v>
      </c>
      <c r="O1997" s="10">
        <v>14</v>
      </c>
      <c r="P1997" s="10">
        <v>14</v>
      </c>
      <c r="Q1997" s="10">
        <v>14</v>
      </c>
      <c r="R1997" s="10">
        <v>14</v>
      </c>
      <c r="S1997" s="10">
        <v>14</v>
      </c>
      <c r="T1997" s="10">
        <v>4</v>
      </c>
      <c r="U1997" s="10">
        <v>2</v>
      </c>
      <c r="V1997" s="10">
        <v>2</v>
      </c>
      <c r="W1997" s="10">
        <v>2</v>
      </c>
      <c r="X1997" s="10">
        <v>2</v>
      </c>
      <c r="Y1997" s="10">
        <v>2</v>
      </c>
      <c r="Z1997" s="10">
        <v>2</v>
      </c>
      <c r="AA1997" s="10">
        <v>2</v>
      </c>
      <c r="AB1997" s="10">
        <v>2</v>
      </c>
      <c r="AC1997" s="10">
        <v>2</v>
      </c>
      <c r="AD1997" s="10"/>
      <c r="AE1997" s="10"/>
      <c r="AF1997" s="9"/>
      <c r="AG1997" s="9"/>
      <c r="AH1997" s="9"/>
      <c r="AI1997" s="9"/>
      <c r="AJ1997" s="9"/>
      <c r="AK1997" s="9"/>
      <c r="AL1997" s="9"/>
      <c r="AM1997" s="9"/>
      <c r="AN1997" s="9"/>
      <c r="AO1997" s="9"/>
      <c r="AP1997" s="9"/>
      <c r="AQ1997" s="9"/>
      <c r="AR1997" s="9"/>
      <c r="AS1997" s="9"/>
      <c r="AT1997" s="9"/>
      <c r="AU1997" s="9"/>
      <c r="AV1997" s="9"/>
      <c r="AW1997" s="9"/>
      <c r="AX1997" s="9"/>
      <c r="AY1997" s="9"/>
      <c r="AZ1997" s="9"/>
      <c r="BA1997" s="9"/>
      <c r="BB1997" s="9"/>
      <c r="BC1997" s="9"/>
      <c r="BD1997" s="14"/>
      <c r="BE1997" s="14"/>
      <c r="BF1997" s="14"/>
      <c r="BG1997" s="14"/>
      <c r="BH1997" s="14"/>
      <c r="BI1997" s="14"/>
    </row>
    <row r="1998" spans="1:61" s="13" customFormat="1" x14ac:dyDescent="0.25">
      <c r="A1998" s="1" t="s">
        <v>64</v>
      </c>
      <c r="B1998" s="11"/>
      <c r="C1998" s="11"/>
      <c r="D1998" s="11"/>
      <c r="E1998" s="11"/>
      <c r="F1998" s="11"/>
      <c r="G1998" s="11"/>
      <c r="H1998" s="9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Z1998" s="10"/>
      <c r="AA1998" s="10"/>
      <c r="AB1998" s="10"/>
      <c r="AC1998" s="10"/>
      <c r="AD1998" s="10"/>
      <c r="AE1998" s="10"/>
      <c r="AF1998" s="9"/>
      <c r="AG1998" s="9"/>
      <c r="AH1998" s="9"/>
      <c r="AI1998" s="9"/>
      <c r="AJ1998" s="9"/>
      <c r="AK1998" s="9"/>
      <c r="AL1998" s="9"/>
      <c r="AM1998" s="9"/>
      <c r="AN1998" s="9"/>
      <c r="AO1998" s="9"/>
      <c r="AP1998" s="9"/>
      <c r="AQ1998" s="9"/>
      <c r="AR1998" s="9"/>
      <c r="AS1998" s="9"/>
      <c r="AT1998" s="9"/>
      <c r="AU1998" s="9"/>
      <c r="AV1998" s="9"/>
      <c r="AW1998" s="9"/>
      <c r="AX1998" s="9"/>
      <c r="AY1998" s="9"/>
      <c r="AZ1998" s="9"/>
      <c r="BA1998" s="9"/>
      <c r="BB1998" s="9"/>
      <c r="BC1998" s="9"/>
      <c r="BD1998" s="14"/>
      <c r="BE1998" s="14"/>
      <c r="BF1998" s="14"/>
      <c r="BG1998" s="14"/>
      <c r="BH1998" s="14"/>
      <c r="BI1998" s="14"/>
    </row>
    <row r="1999" spans="1:61" s="13" customFormat="1" x14ac:dyDescent="0.25">
      <c r="A1999" s="1" t="s">
        <v>60</v>
      </c>
      <c r="B1999" s="11"/>
      <c r="C1999" s="11"/>
      <c r="D1999" s="11"/>
      <c r="E1999" s="11"/>
      <c r="F1999" s="11"/>
      <c r="G1999" s="11"/>
      <c r="H1999" s="9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Z1999" s="10"/>
      <c r="AA1999" s="10"/>
      <c r="AB1999" s="10"/>
      <c r="AC1999" s="10"/>
      <c r="AD1999" s="10"/>
      <c r="AE1999" s="10"/>
      <c r="AF1999" s="9"/>
      <c r="AG1999" s="9"/>
      <c r="AH1999" s="9"/>
      <c r="AI1999" s="9"/>
      <c r="AJ1999" s="9"/>
      <c r="AK1999" s="9"/>
      <c r="AL1999" s="9"/>
      <c r="AM1999" s="9"/>
      <c r="AN1999" s="9"/>
      <c r="AO1999" s="9"/>
      <c r="AP1999" s="9"/>
      <c r="AQ1999" s="9"/>
      <c r="AR1999" s="9"/>
      <c r="AS1999" s="9"/>
      <c r="AT1999" s="9"/>
      <c r="AU1999" s="9"/>
      <c r="AV1999" s="9"/>
      <c r="AW1999" s="9"/>
      <c r="AX1999" s="9"/>
      <c r="AY1999" s="9"/>
      <c r="AZ1999" s="9"/>
      <c r="BA1999" s="9"/>
      <c r="BB1999" s="9"/>
      <c r="BC1999" s="9"/>
      <c r="BD1999" s="14"/>
      <c r="BE1999" s="14"/>
      <c r="BF1999" s="14"/>
      <c r="BG1999" s="14"/>
      <c r="BH1999" s="14"/>
      <c r="BI1999" s="14"/>
    </row>
    <row r="2000" spans="1:61" s="12" customFormat="1" x14ac:dyDescent="0.25">
      <c r="A2000" s="6" t="s">
        <v>68</v>
      </c>
      <c r="B2000" s="36"/>
      <c r="C2000" s="36"/>
      <c r="D2000" s="36"/>
      <c r="E2000" s="36"/>
      <c r="F2000" s="36"/>
      <c r="G2000" s="36"/>
      <c r="H2000" s="36"/>
      <c r="I2000" s="36"/>
      <c r="J2000" s="36"/>
      <c r="K2000" s="36">
        <f t="shared" ref="K2000:AC2000" si="336">SUM(K1997:K1999)</f>
        <v>14</v>
      </c>
      <c r="L2000" s="36">
        <f t="shared" si="336"/>
        <v>14</v>
      </c>
      <c r="M2000" s="36">
        <f t="shared" si="336"/>
        <v>14</v>
      </c>
      <c r="N2000" s="36">
        <f t="shared" si="336"/>
        <v>14</v>
      </c>
      <c r="O2000" s="36">
        <f t="shared" si="336"/>
        <v>14</v>
      </c>
      <c r="P2000" s="36">
        <f t="shared" si="336"/>
        <v>14</v>
      </c>
      <c r="Q2000" s="36">
        <f t="shared" si="336"/>
        <v>14</v>
      </c>
      <c r="R2000" s="36">
        <f t="shared" si="336"/>
        <v>14</v>
      </c>
      <c r="S2000" s="36">
        <f t="shared" si="336"/>
        <v>14</v>
      </c>
      <c r="T2000" s="36">
        <f t="shared" si="336"/>
        <v>4</v>
      </c>
      <c r="U2000" s="36">
        <f t="shared" si="336"/>
        <v>2</v>
      </c>
      <c r="V2000" s="36">
        <f t="shared" si="336"/>
        <v>2</v>
      </c>
      <c r="W2000" s="36">
        <f t="shared" si="336"/>
        <v>2</v>
      </c>
      <c r="X2000" s="36">
        <f t="shared" si="336"/>
        <v>2</v>
      </c>
      <c r="Y2000" s="36">
        <f t="shared" si="336"/>
        <v>2</v>
      </c>
      <c r="Z2000" s="36">
        <f t="shared" si="336"/>
        <v>2</v>
      </c>
      <c r="AA2000" s="36">
        <f t="shared" si="336"/>
        <v>2</v>
      </c>
      <c r="AB2000" s="36">
        <f t="shared" si="336"/>
        <v>2</v>
      </c>
      <c r="AC2000" s="36">
        <f t="shared" si="336"/>
        <v>2</v>
      </c>
      <c r="AD2000" s="36"/>
      <c r="AE2000" s="36"/>
      <c r="AF2000" s="36"/>
      <c r="AG2000" s="36"/>
      <c r="AH2000" s="36"/>
      <c r="AI2000" s="36"/>
      <c r="AJ2000" s="36"/>
      <c r="AK2000" s="36"/>
      <c r="AL2000" s="36"/>
      <c r="AM2000" s="36"/>
      <c r="AN2000" s="36"/>
      <c r="AO2000" s="36"/>
      <c r="AP2000" s="36"/>
      <c r="AQ2000" s="36"/>
      <c r="AR2000" s="36"/>
      <c r="AS2000" s="36"/>
      <c r="AT2000" s="36"/>
      <c r="AU2000" s="36"/>
      <c r="AV2000" s="36"/>
      <c r="AW2000" s="36"/>
      <c r="AX2000" s="36"/>
      <c r="AY2000" s="36"/>
      <c r="AZ2000" s="36"/>
      <c r="BA2000" s="36"/>
      <c r="BB2000" s="36"/>
      <c r="BC2000" s="36"/>
      <c r="BD2000" s="71"/>
      <c r="BE2000" s="71"/>
      <c r="BF2000" s="71"/>
      <c r="BG2000" s="71"/>
      <c r="BH2000" s="71"/>
      <c r="BI2000" s="71"/>
    </row>
    <row r="2001" spans="1:66" s="13" customFormat="1" x14ac:dyDescent="0.25">
      <c r="A2001" s="8" t="s">
        <v>50</v>
      </c>
      <c r="B2001" s="11"/>
      <c r="C2001" s="11"/>
      <c r="D2001" s="11"/>
      <c r="E2001" s="11"/>
      <c r="F2001" s="11"/>
      <c r="G2001" s="11"/>
      <c r="H2001" s="9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Z2001" s="10"/>
      <c r="AA2001" s="10"/>
      <c r="AB2001" s="10"/>
      <c r="AC2001" s="10"/>
      <c r="AD2001" s="10"/>
      <c r="AE2001" s="10"/>
      <c r="AF2001" s="9"/>
      <c r="AG2001" s="9"/>
      <c r="AH2001" s="9"/>
      <c r="AI2001" s="9"/>
      <c r="AJ2001" s="9"/>
      <c r="AK2001" s="9"/>
      <c r="AL2001" s="9"/>
      <c r="AM2001" s="9"/>
      <c r="AN2001" s="9"/>
      <c r="AO2001" s="9"/>
      <c r="AP2001" s="9"/>
      <c r="AQ2001" s="9"/>
      <c r="AR2001" s="9"/>
      <c r="AS2001" s="9"/>
      <c r="AT2001" s="9"/>
      <c r="AU2001" s="9"/>
      <c r="AV2001" s="9"/>
      <c r="AW2001" s="9"/>
      <c r="AX2001" s="9"/>
      <c r="AY2001" s="9"/>
      <c r="AZ2001" s="9"/>
      <c r="BA2001" s="9"/>
      <c r="BB2001" s="9"/>
      <c r="BC2001" s="9"/>
      <c r="BD2001" s="14"/>
      <c r="BE2001" s="14"/>
      <c r="BF2001" s="14"/>
      <c r="BG2001" s="14"/>
      <c r="BH2001" s="14"/>
      <c r="BI2001" s="14"/>
    </row>
    <row r="2002" spans="1:66" s="13" customFormat="1" x14ac:dyDescent="0.25">
      <c r="A2002" s="1" t="s">
        <v>67</v>
      </c>
      <c r="B2002" s="11"/>
      <c r="C2002" s="11"/>
      <c r="D2002" s="11"/>
      <c r="E2002" s="11"/>
      <c r="F2002" s="11"/>
      <c r="G2002" s="11"/>
      <c r="H2002" s="9"/>
      <c r="I2002" s="10"/>
      <c r="J2002" s="10"/>
      <c r="K2002" s="10"/>
      <c r="L2002" s="10"/>
      <c r="M2002" s="10"/>
      <c r="N2002" s="10"/>
      <c r="O2002" s="10">
        <v>125</v>
      </c>
      <c r="P2002" s="10">
        <v>115</v>
      </c>
      <c r="Q2002" s="10">
        <v>68</v>
      </c>
      <c r="R2002" s="10">
        <v>54</v>
      </c>
      <c r="S2002" s="10">
        <v>22</v>
      </c>
      <c r="T2002" s="10">
        <v>15</v>
      </c>
      <c r="U2002" s="10">
        <v>14</v>
      </c>
      <c r="V2002" s="10">
        <v>12</v>
      </c>
      <c r="W2002" s="10">
        <v>7</v>
      </c>
      <c r="X2002" s="10"/>
      <c r="Y2002" s="10"/>
      <c r="Z2002" s="10"/>
      <c r="AA2002" s="10"/>
      <c r="AB2002" s="10"/>
      <c r="AC2002" s="10"/>
      <c r="AD2002" s="10"/>
      <c r="AE2002" s="10"/>
      <c r="AF2002" s="9"/>
      <c r="AG2002" s="9"/>
      <c r="AH2002" s="9"/>
      <c r="AI2002" s="9"/>
      <c r="AJ2002" s="9"/>
      <c r="AK2002" s="9"/>
      <c r="AL2002" s="9"/>
      <c r="AM2002" s="9"/>
      <c r="AN2002" s="9"/>
      <c r="AO2002" s="9"/>
      <c r="AP2002" s="9"/>
      <c r="AQ2002" s="9"/>
      <c r="AR2002" s="9"/>
      <c r="AS2002" s="9"/>
      <c r="AT2002" s="9"/>
      <c r="AU2002" s="9"/>
      <c r="AV2002" s="9"/>
      <c r="AW2002" s="9"/>
      <c r="AX2002" s="9"/>
      <c r="AY2002" s="9"/>
      <c r="AZ2002" s="9"/>
      <c r="BA2002" s="9"/>
      <c r="BB2002" s="9"/>
      <c r="BC2002" s="9"/>
      <c r="BD2002" s="14"/>
      <c r="BE2002" s="14"/>
      <c r="BF2002" s="14"/>
      <c r="BG2002" s="14"/>
      <c r="BH2002" s="14"/>
      <c r="BI2002" s="14"/>
    </row>
    <row r="2003" spans="1:66" s="13" customFormat="1" x14ac:dyDescent="0.25">
      <c r="A2003" s="1" t="s">
        <v>64</v>
      </c>
      <c r="B2003" s="11"/>
      <c r="C2003" s="11"/>
      <c r="D2003" s="11"/>
      <c r="E2003" s="11"/>
      <c r="F2003" s="11"/>
      <c r="G2003" s="11"/>
      <c r="H2003" s="9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Z2003" s="10"/>
      <c r="AA2003" s="10"/>
      <c r="AB2003" s="10"/>
      <c r="AC2003" s="10"/>
      <c r="AD2003" s="10"/>
      <c r="AE2003" s="10"/>
      <c r="AF2003" s="9"/>
      <c r="AG2003" s="9"/>
      <c r="AH2003" s="9"/>
      <c r="AI2003" s="9"/>
      <c r="AJ2003" s="9"/>
      <c r="AK2003" s="9"/>
      <c r="AL2003" s="9"/>
      <c r="AM2003" s="9"/>
      <c r="AN2003" s="9"/>
      <c r="AO2003" s="9"/>
      <c r="AP2003" s="9"/>
      <c r="AQ2003" s="9"/>
      <c r="AR2003" s="9"/>
      <c r="AS2003" s="9"/>
      <c r="AT2003" s="9"/>
      <c r="AU2003" s="9"/>
      <c r="AV2003" s="9"/>
      <c r="AW2003" s="9"/>
      <c r="AX2003" s="9"/>
      <c r="AY2003" s="9"/>
      <c r="AZ2003" s="9"/>
      <c r="BA2003" s="9"/>
      <c r="BB2003" s="9"/>
      <c r="BC2003" s="9"/>
      <c r="BD2003" s="14"/>
      <c r="BE2003" s="14"/>
      <c r="BF2003" s="14"/>
      <c r="BG2003" s="14"/>
      <c r="BH2003" s="14"/>
      <c r="BI2003" s="14"/>
    </row>
    <row r="2004" spans="1:66" s="19" customFormat="1" x14ac:dyDescent="0.25">
      <c r="A2004" s="1" t="s">
        <v>60</v>
      </c>
      <c r="B2004" s="18"/>
      <c r="C2004" s="17"/>
      <c r="D2004" s="17"/>
      <c r="E2004" s="17"/>
      <c r="F2004" s="17"/>
      <c r="G2004" s="17"/>
      <c r="H2004" s="17"/>
      <c r="I2004" s="17"/>
      <c r="P2004" s="17"/>
      <c r="Q2004" s="17"/>
      <c r="R2004" s="17">
        <v>25</v>
      </c>
      <c r="S2004" s="17">
        <v>25</v>
      </c>
      <c r="T2004" s="17">
        <v>0</v>
      </c>
      <c r="U2004" s="17"/>
      <c r="V2004" s="17"/>
      <c r="W2004" s="17"/>
      <c r="X2004" s="17"/>
      <c r="Y2004" s="17"/>
      <c r="Z2004" s="17"/>
      <c r="AA2004" s="17"/>
      <c r="AB2004" s="17"/>
      <c r="AC2004" s="17"/>
      <c r="AD2004" s="17"/>
      <c r="AE2004" s="17"/>
      <c r="AF2004" s="18"/>
      <c r="AG2004" s="18"/>
      <c r="AH2004" s="18"/>
      <c r="AI2004" s="18"/>
      <c r="AJ2004" s="18"/>
      <c r="AK2004" s="18"/>
      <c r="AL2004" s="18"/>
      <c r="AM2004" s="18"/>
      <c r="AN2004" s="18"/>
      <c r="AO2004" s="18"/>
      <c r="AP2004" s="18"/>
      <c r="AQ2004" s="18"/>
      <c r="AR2004" s="18"/>
      <c r="AS2004" s="18"/>
      <c r="AT2004" s="18"/>
      <c r="AU2004" s="18"/>
      <c r="AV2004" s="18"/>
      <c r="AW2004" s="18"/>
      <c r="AX2004" s="18"/>
      <c r="AY2004" s="18"/>
      <c r="AZ2004" s="18"/>
      <c r="BA2004" s="18"/>
      <c r="BB2004" s="18"/>
      <c r="BC2004" s="18"/>
      <c r="BD2004" s="18"/>
      <c r="BE2004" s="18"/>
      <c r="BF2004" s="18"/>
      <c r="BG2004" s="18"/>
      <c r="BH2004" s="18"/>
      <c r="BI2004" s="18"/>
      <c r="BJ2004" s="18"/>
      <c r="BK2004" s="18"/>
      <c r="BL2004" s="18"/>
      <c r="BM2004" s="18"/>
      <c r="BN2004" s="18"/>
    </row>
    <row r="2005" spans="1:66" s="16" customFormat="1" x14ac:dyDescent="0.25">
      <c r="A2005" s="6" t="s">
        <v>68</v>
      </c>
      <c r="B2005" s="36"/>
      <c r="C2005" s="36"/>
      <c r="D2005" s="36"/>
      <c r="E2005" s="36"/>
      <c r="F2005" s="36"/>
      <c r="G2005" s="36"/>
      <c r="H2005" s="36"/>
      <c r="I2005" s="36"/>
      <c r="J2005" s="36"/>
      <c r="K2005" s="36"/>
      <c r="L2005" s="36"/>
      <c r="M2005" s="36"/>
      <c r="N2005" s="36"/>
      <c r="O2005" s="36">
        <f t="shared" ref="O2005:W2005" si="337">SUM(O2002:O2004)</f>
        <v>125</v>
      </c>
      <c r="P2005" s="36">
        <f t="shared" si="337"/>
        <v>115</v>
      </c>
      <c r="Q2005" s="36">
        <f t="shared" si="337"/>
        <v>68</v>
      </c>
      <c r="R2005" s="36">
        <f t="shared" si="337"/>
        <v>79</v>
      </c>
      <c r="S2005" s="36">
        <f t="shared" si="337"/>
        <v>47</v>
      </c>
      <c r="T2005" s="36">
        <f t="shared" si="337"/>
        <v>15</v>
      </c>
      <c r="U2005" s="36">
        <f t="shared" si="337"/>
        <v>14</v>
      </c>
      <c r="V2005" s="36">
        <f t="shared" si="337"/>
        <v>12</v>
      </c>
      <c r="W2005" s="36">
        <f t="shared" si="337"/>
        <v>7</v>
      </c>
      <c r="X2005" s="36"/>
      <c r="Y2005" s="36"/>
      <c r="Z2005" s="36"/>
      <c r="AA2005" s="36"/>
      <c r="AB2005" s="36"/>
      <c r="AC2005" s="36"/>
      <c r="AD2005" s="36"/>
      <c r="AE2005" s="36"/>
      <c r="AF2005" s="36"/>
      <c r="AG2005" s="36"/>
      <c r="AH2005" s="36"/>
      <c r="AI2005" s="36"/>
      <c r="AJ2005" s="36"/>
      <c r="AK2005" s="36"/>
      <c r="AL2005" s="36"/>
      <c r="AM2005" s="36"/>
      <c r="AN2005" s="36"/>
      <c r="AO2005" s="36"/>
      <c r="AP2005" s="36"/>
      <c r="AQ2005" s="36"/>
      <c r="AR2005" s="36"/>
      <c r="AS2005" s="36"/>
      <c r="AT2005" s="36"/>
      <c r="AU2005" s="36"/>
      <c r="AV2005" s="36"/>
      <c r="AW2005" s="36"/>
      <c r="AX2005" s="36"/>
      <c r="AY2005" s="36"/>
      <c r="AZ2005" s="36"/>
      <c r="BA2005" s="36"/>
      <c r="BB2005" s="36"/>
      <c r="BC2005" s="36"/>
      <c r="BD2005" s="70"/>
      <c r="BE2005" s="70"/>
      <c r="BF2005" s="70"/>
      <c r="BG2005" s="70"/>
      <c r="BH2005" s="70"/>
      <c r="BI2005" s="70"/>
      <c r="BJ2005" s="70"/>
      <c r="BK2005" s="70"/>
      <c r="BL2005" s="70"/>
      <c r="BM2005" s="70"/>
      <c r="BN2005" s="70"/>
    </row>
    <row r="2006" spans="1:66" s="11" customFormat="1" x14ac:dyDescent="0.25">
      <c r="A2006" s="8" t="s">
        <v>353</v>
      </c>
      <c r="H2006" s="9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Z2006" s="10"/>
      <c r="AA2006" s="10"/>
      <c r="AB2006" s="10"/>
      <c r="AC2006" s="10"/>
      <c r="AD2006" s="10"/>
      <c r="AE2006" s="10"/>
      <c r="AF2006" s="9"/>
      <c r="AG2006" s="9"/>
      <c r="AH2006" s="9"/>
      <c r="AI2006" s="9"/>
      <c r="AJ2006" s="9"/>
      <c r="AK2006" s="9"/>
      <c r="AL2006" s="9"/>
      <c r="AM2006" s="9"/>
      <c r="AN2006" s="9"/>
      <c r="AO2006" s="9"/>
      <c r="AP2006" s="9"/>
      <c r="AQ2006" s="9"/>
      <c r="AR2006" s="9"/>
      <c r="AS2006" s="9"/>
      <c r="AT2006" s="9"/>
      <c r="AU2006" s="9"/>
      <c r="AV2006" s="9"/>
      <c r="AW2006" s="9"/>
      <c r="AX2006" s="9"/>
      <c r="AY2006" s="9"/>
      <c r="AZ2006" s="9"/>
      <c r="BA2006" s="9"/>
      <c r="BB2006" s="9"/>
      <c r="BC2006" s="9"/>
      <c r="BD2006" s="9"/>
      <c r="BE2006" s="9"/>
      <c r="BF2006" s="9"/>
    </row>
    <row r="2007" spans="1:66" s="11" customFormat="1" x14ac:dyDescent="0.25">
      <c r="A2007" s="1" t="s">
        <v>67</v>
      </c>
      <c r="H2007" s="9"/>
      <c r="I2007" s="10"/>
      <c r="J2007" s="10"/>
      <c r="K2007" s="10"/>
      <c r="L2007" s="10"/>
      <c r="M2007" s="10"/>
      <c r="N2007" s="10"/>
      <c r="O2007" s="10">
        <v>27</v>
      </c>
      <c r="P2007" s="10">
        <v>25</v>
      </c>
      <c r="Q2007" s="10">
        <v>25</v>
      </c>
      <c r="R2007" s="10">
        <v>43</v>
      </c>
      <c r="S2007" s="10">
        <v>49</v>
      </c>
      <c r="T2007" s="10">
        <v>57</v>
      </c>
      <c r="U2007" s="10">
        <v>55</v>
      </c>
      <c r="V2007" s="10">
        <v>28</v>
      </c>
      <c r="W2007" s="10">
        <v>18</v>
      </c>
      <c r="X2007" s="10">
        <v>2</v>
      </c>
      <c r="Y2007" s="10">
        <v>3</v>
      </c>
      <c r="Z2007" s="10"/>
      <c r="AA2007" s="10"/>
      <c r="AB2007" s="10"/>
      <c r="AC2007" s="10"/>
      <c r="AD2007" s="10"/>
      <c r="AE2007" s="10"/>
      <c r="AF2007" s="9"/>
      <c r="AG2007" s="9"/>
      <c r="AH2007" s="9"/>
      <c r="AI2007" s="9"/>
      <c r="AJ2007" s="9"/>
      <c r="AK2007" s="9"/>
      <c r="AL2007" s="9"/>
      <c r="AM2007" s="9"/>
      <c r="AN2007" s="9"/>
      <c r="AO2007" s="9"/>
      <c r="AP2007" s="9"/>
      <c r="AQ2007" s="9"/>
      <c r="AR2007" s="9"/>
      <c r="AS2007" s="9"/>
      <c r="AT2007" s="9"/>
      <c r="AU2007" s="9"/>
      <c r="AV2007" s="9"/>
      <c r="AW2007" s="9"/>
      <c r="AX2007" s="9"/>
      <c r="AY2007" s="9"/>
      <c r="AZ2007" s="9"/>
      <c r="BA2007" s="9"/>
      <c r="BB2007" s="9"/>
      <c r="BC2007" s="9"/>
      <c r="BD2007" s="9"/>
      <c r="BE2007" s="9"/>
      <c r="BF2007" s="9"/>
    </row>
    <row r="2008" spans="1:66" s="11" customFormat="1" x14ac:dyDescent="0.25">
      <c r="A2008" s="1" t="s">
        <v>64</v>
      </c>
      <c r="H2008" s="9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Z2008" s="10"/>
      <c r="AA2008" s="10"/>
      <c r="AB2008" s="10"/>
      <c r="AC2008" s="10"/>
      <c r="AD2008" s="10"/>
      <c r="AE2008" s="10"/>
      <c r="AF2008" s="9"/>
      <c r="AG2008" s="9"/>
      <c r="AH2008" s="9"/>
      <c r="AI2008" s="9"/>
      <c r="AJ2008" s="9"/>
      <c r="AK2008" s="9"/>
      <c r="AL2008" s="9"/>
      <c r="AM2008" s="9"/>
      <c r="AN2008" s="9"/>
      <c r="AO2008" s="9"/>
      <c r="AP2008" s="9"/>
      <c r="AQ2008" s="9"/>
      <c r="AR2008" s="9"/>
      <c r="AS2008" s="9"/>
      <c r="AT2008" s="9"/>
      <c r="AU2008" s="9"/>
      <c r="AV2008" s="9"/>
      <c r="AW2008" s="9"/>
      <c r="AX2008" s="9"/>
      <c r="AY2008" s="9"/>
      <c r="AZ2008" s="9"/>
      <c r="BA2008" s="9"/>
      <c r="BB2008" s="9"/>
      <c r="BC2008" s="9"/>
      <c r="BD2008" s="9"/>
      <c r="BE2008" s="9"/>
      <c r="BF2008" s="9"/>
    </row>
    <row r="2009" spans="1:66" s="11" customFormat="1" x14ac:dyDescent="0.25">
      <c r="A2009" s="1" t="s">
        <v>60</v>
      </c>
      <c r="B2009" s="18"/>
      <c r="C2009" s="17"/>
      <c r="D2009" s="17"/>
      <c r="E2009" s="17"/>
      <c r="F2009" s="17"/>
      <c r="G2009" s="17"/>
      <c r="H2009" s="17"/>
      <c r="I2009" s="17"/>
      <c r="J2009" s="19"/>
      <c r="K2009" s="19"/>
      <c r="L2009" s="19"/>
      <c r="M2009" s="19"/>
      <c r="N2009" s="19"/>
      <c r="O2009" s="19"/>
      <c r="P2009" s="17">
        <v>24</v>
      </c>
      <c r="Q2009" s="17">
        <v>21</v>
      </c>
      <c r="R2009" s="17">
        <v>0</v>
      </c>
      <c r="S2009" s="17">
        <v>13</v>
      </c>
      <c r="T2009" s="17">
        <v>24</v>
      </c>
      <c r="U2009" s="17">
        <v>23</v>
      </c>
      <c r="V2009" s="17">
        <v>28</v>
      </c>
      <c r="W2009" s="17">
        <v>28</v>
      </c>
      <c r="X2009" s="17"/>
      <c r="Y2009" s="17">
        <v>21</v>
      </c>
      <c r="Z2009" s="17">
        <v>20</v>
      </c>
      <c r="AA2009" s="17"/>
      <c r="AB2009" s="17"/>
      <c r="AC2009" s="17"/>
      <c r="AD2009" s="17"/>
      <c r="AE2009" s="17"/>
      <c r="AF2009" s="18"/>
      <c r="AG2009" s="18"/>
      <c r="AH2009" s="18"/>
      <c r="AI2009" s="18"/>
      <c r="AJ2009" s="18"/>
      <c r="AK2009" s="18"/>
      <c r="AL2009" s="18"/>
      <c r="AM2009" s="18"/>
      <c r="AN2009" s="18"/>
      <c r="AO2009" s="18"/>
      <c r="AP2009" s="18"/>
      <c r="AQ2009" s="18"/>
      <c r="AR2009" s="18"/>
      <c r="AS2009" s="18"/>
      <c r="AT2009" s="18"/>
      <c r="AU2009" s="18"/>
      <c r="AV2009" s="18"/>
      <c r="AW2009" s="18"/>
      <c r="AX2009" s="18"/>
      <c r="AY2009" s="18"/>
      <c r="AZ2009" s="18"/>
      <c r="BA2009" s="18"/>
      <c r="BB2009" s="18"/>
      <c r="BC2009" s="18"/>
      <c r="BD2009" s="9"/>
      <c r="BE2009" s="9"/>
      <c r="BF2009" s="9"/>
    </row>
    <row r="2010" spans="1:66" s="8" customFormat="1" x14ac:dyDescent="0.25">
      <c r="A2010" s="6" t="s">
        <v>68</v>
      </c>
      <c r="B2010" s="36"/>
      <c r="C2010" s="36"/>
      <c r="D2010" s="36"/>
      <c r="E2010" s="36"/>
      <c r="F2010" s="36"/>
      <c r="G2010" s="36"/>
      <c r="H2010" s="36"/>
      <c r="I2010" s="36"/>
      <c r="J2010" s="36"/>
      <c r="K2010" s="36"/>
      <c r="L2010" s="36"/>
      <c r="M2010" s="36"/>
      <c r="N2010" s="36"/>
      <c r="O2010" s="36">
        <f t="shared" ref="O2010:Z2010" si="338">SUM(O2007:O2009)</f>
        <v>27</v>
      </c>
      <c r="P2010" s="36">
        <f t="shared" si="338"/>
        <v>49</v>
      </c>
      <c r="Q2010" s="36">
        <f t="shared" si="338"/>
        <v>46</v>
      </c>
      <c r="R2010" s="36">
        <f t="shared" si="338"/>
        <v>43</v>
      </c>
      <c r="S2010" s="36">
        <f t="shared" si="338"/>
        <v>62</v>
      </c>
      <c r="T2010" s="36">
        <f t="shared" si="338"/>
        <v>81</v>
      </c>
      <c r="U2010" s="36">
        <f t="shared" si="338"/>
        <v>78</v>
      </c>
      <c r="V2010" s="36">
        <f t="shared" si="338"/>
        <v>56</v>
      </c>
      <c r="W2010" s="36">
        <f t="shared" si="338"/>
        <v>46</v>
      </c>
      <c r="X2010" s="36">
        <f t="shared" si="338"/>
        <v>2</v>
      </c>
      <c r="Y2010" s="36">
        <f t="shared" si="338"/>
        <v>24</v>
      </c>
      <c r="Z2010" s="36">
        <f t="shared" si="338"/>
        <v>20</v>
      </c>
      <c r="AA2010" s="36"/>
      <c r="AB2010" s="36"/>
      <c r="AC2010" s="36"/>
      <c r="AD2010" s="36"/>
      <c r="AE2010" s="36"/>
      <c r="AF2010" s="36"/>
      <c r="AG2010" s="36"/>
      <c r="AH2010" s="36"/>
      <c r="AI2010" s="36"/>
      <c r="AJ2010" s="36"/>
      <c r="AK2010" s="36"/>
      <c r="AL2010" s="36"/>
      <c r="AM2010" s="36"/>
      <c r="AN2010" s="36"/>
      <c r="AO2010" s="36"/>
      <c r="AP2010" s="36"/>
      <c r="AQ2010" s="36"/>
      <c r="AR2010" s="36"/>
      <c r="AS2010" s="36"/>
      <c r="AT2010" s="36"/>
      <c r="AU2010" s="36"/>
      <c r="AV2010" s="36"/>
      <c r="AW2010" s="36"/>
      <c r="AX2010" s="36"/>
      <c r="AY2010" s="36"/>
      <c r="AZ2010" s="36"/>
      <c r="BA2010" s="36"/>
      <c r="BB2010" s="36"/>
      <c r="BC2010" s="36"/>
      <c r="BD2010" s="67"/>
      <c r="BE2010" s="67"/>
      <c r="BF2010" s="67"/>
    </row>
    <row r="2011" spans="1:66" s="11" customFormat="1" x14ac:dyDescent="0.25">
      <c r="A2011" s="8" t="s">
        <v>354</v>
      </c>
      <c r="B2011" s="18"/>
      <c r="C2011" s="17"/>
      <c r="D2011" s="17"/>
      <c r="E2011" s="17"/>
      <c r="F2011" s="17"/>
      <c r="G2011" s="17"/>
      <c r="H2011" s="17"/>
      <c r="I2011" s="17"/>
      <c r="J2011" s="19"/>
      <c r="K2011" s="19"/>
      <c r="L2011" s="19"/>
      <c r="M2011" s="19"/>
      <c r="N2011" s="19"/>
      <c r="O2011" s="19"/>
      <c r="P2011" s="17"/>
      <c r="Q2011" s="17"/>
      <c r="R2011" s="17"/>
      <c r="S2011" s="17"/>
      <c r="T2011" s="17"/>
      <c r="U2011" s="17"/>
      <c r="V2011" s="17"/>
      <c r="W2011" s="17"/>
      <c r="X2011" s="17"/>
      <c r="Y2011" s="17"/>
      <c r="Z2011" s="17"/>
      <c r="AA2011" s="17"/>
      <c r="AB2011" s="17"/>
      <c r="AC2011" s="17"/>
      <c r="AD2011" s="17"/>
      <c r="AE2011" s="17"/>
      <c r="AF2011" s="18"/>
      <c r="AG2011" s="18"/>
      <c r="AH2011" s="18"/>
      <c r="AI2011" s="18"/>
      <c r="AJ2011" s="18"/>
      <c r="AK2011" s="18"/>
      <c r="AL2011" s="18"/>
      <c r="AM2011" s="18"/>
      <c r="AN2011" s="18"/>
      <c r="AO2011" s="18"/>
      <c r="AP2011" s="18"/>
      <c r="AQ2011" s="18"/>
      <c r="AR2011" s="18"/>
      <c r="AS2011" s="18"/>
      <c r="AT2011" s="18"/>
      <c r="AU2011" s="18"/>
      <c r="AV2011" s="18"/>
      <c r="AW2011" s="18"/>
      <c r="AX2011" s="18"/>
      <c r="AY2011" s="18"/>
      <c r="AZ2011" s="18"/>
      <c r="BA2011" s="18"/>
      <c r="BB2011" s="18"/>
      <c r="BC2011" s="18"/>
      <c r="BD2011" s="9"/>
      <c r="BE2011" s="9"/>
      <c r="BF2011" s="9"/>
    </row>
    <row r="2012" spans="1:66" s="11" customFormat="1" x14ac:dyDescent="0.25">
      <c r="A2012" s="1" t="s">
        <v>67</v>
      </c>
      <c r="H2012" s="9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Z2012" s="10">
        <v>2</v>
      </c>
      <c r="AA2012" s="10"/>
      <c r="AB2012" s="10"/>
      <c r="AC2012" s="10"/>
      <c r="AD2012" s="10"/>
      <c r="AE2012" s="10"/>
      <c r="AF2012" s="9"/>
      <c r="AG2012" s="9"/>
      <c r="AH2012" s="9"/>
      <c r="AI2012" s="9"/>
      <c r="AJ2012" s="9"/>
      <c r="AK2012" s="9"/>
      <c r="AL2012" s="9"/>
      <c r="AM2012" s="9"/>
      <c r="AN2012" s="9"/>
      <c r="AO2012" s="9"/>
      <c r="AP2012" s="9"/>
      <c r="AQ2012" s="9"/>
      <c r="AR2012" s="9"/>
      <c r="AS2012" s="9"/>
      <c r="AT2012" s="9"/>
      <c r="AU2012" s="9"/>
      <c r="AV2012" s="9"/>
      <c r="AW2012" s="9"/>
      <c r="AX2012" s="9"/>
      <c r="AY2012" s="9"/>
      <c r="AZ2012" s="9"/>
      <c r="BA2012" s="9"/>
      <c r="BB2012" s="9"/>
      <c r="BC2012" s="9"/>
      <c r="BD2012" s="9"/>
      <c r="BE2012" s="9"/>
      <c r="BF2012" s="9"/>
    </row>
    <row r="2013" spans="1:66" s="11" customFormat="1" x14ac:dyDescent="0.25">
      <c r="A2013" s="1" t="s">
        <v>64</v>
      </c>
      <c r="H2013" s="9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Z2013" s="10"/>
      <c r="AA2013" s="10"/>
      <c r="AB2013" s="10"/>
      <c r="AC2013" s="10"/>
      <c r="AD2013" s="10"/>
      <c r="AE2013" s="10"/>
      <c r="AF2013" s="9"/>
      <c r="AG2013" s="9"/>
      <c r="AH2013" s="9"/>
      <c r="AI2013" s="9"/>
      <c r="AJ2013" s="9"/>
      <c r="AK2013" s="9"/>
      <c r="AL2013" s="9"/>
      <c r="AM2013" s="9"/>
      <c r="AN2013" s="9"/>
      <c r="AO2013" s="9"/>
      <c r="AP2013" s="9"/>
      <c r="AQ2013" s="9"/>
      <c r="AR2013" s="9"/>
      <c r="AS2013" s="9"/>
      <c r="AT2013" s="9"/>
      <c r="AU2013" s="9"/>
      <c r="AV2013" s="9"/>
      <c r="AW2013" s="9"/>
      <c r="AX2013" s="9"/>
      <c r="AY2013" s="9"/>
      <c r="AZ2013" s="9"/>
      <c r="BA2013" s="9"/>
      <c r="BB2013" s="9"/>
      <c r="BC2013" s="9"/>
      <c r="BD2013" s="9"/>
      <c r="BE2013" s="9"/>
      <c r="BF2013" s="9"/>
    </row>
    <row r="2014" spans="1:66" s="11" customFormat="1" x14ac:dyDescent="0.25">
      <c r="A2014" s="1" t="s">
        <v>60</v>
      </c>
      <c r="H2014" s="9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Z2014" s="10"/>
      <c r="AA2014" s="10"/>
      <c r="AB2014" s="10"/>
      <c r="AC2014" s="10"/>
      <c r="AD2014" s="10"/>
      <c r="AE2014" s="10"/>
      <c r="AF2014" s="9"/>
      <c r="AG2014" s="9"/>
      <c r="AH2014" s="9"/>
      <c r="AI2014" s="9"/>
      <c r="AJ2014" s="9"/>
      <c r="AK2014" s="9"/>
      <c r="AL2014" s="9"/>
      <c r="AM2014" s="9"/>
      <c r="AN2014" s="9"/>
      <c r="AO2014" s="9"/>
      <c r="AP2014" s="9"/>
      <c r="AQ2014" s="9"/>
      <c r="AR2014" s="9"/>
      <c r="AS2014" s="9"/>
      <c r="AT2014" s="9"/>
      <c r="AU2014" s="9"/>
      <c r="AV2014" s="9"/>
      <c r="AW2014" s="9"/>
      <c r="AX2014" s="9"/>
      <c r="AY2014" s="9"/>
      <c r="AZ2014" s="9"/>
      <c r="BA2014" s="9"/>
      <c r="BB2014" s="9"/>
      <c r="BC2014" s="9"/>
      <c r="BD2014" s="9"/>
      <c r="BE2014" s="9"/>
      <c r="BF2014" s="9"/>
    </row>
    <row r="2015" spans="1:66" s="8" customFormat="1" x14ac:dyDescent="0.25">
      <c r="A2015" s="6" t="s">
        <v>68</v>
      </c>
      <c r="B2015" s="36"/>
      <c r="C2015" s="36"/>
      <c r="D2015" s="36"/>
      <c r="E2015" s="36"/>
      <c r="F2015" s="36"/>
      <c r="G2015" s="36"/>
      <c r="H2015" s="36"/>
      <c r="I2015" s="36"/>
      <c r="J2015" s="36"/>
      <c r="K2015" s="36"/>
      <c r="L2015" s="36"/>
      <c r="M2015" s="36"/>
      <c r="N2015" s="36"/>
      <c r="O2015" s="36"/>
      <c r="P2015" s="36"/>
      <c r="Q2015" s="36"/>
      <c r="R2015" s="36"/>
      <c r="S2015" s="36"/>
      <c r="T2015" s="36"/>
      <c r="U2015" s="36"/>
      <c r="V2015" s="36"/>
      <c r="W2015" s="36"/>
      <c r="X2015" s="36"/>
      <c r="Y2015" s="36"/>
      <c r="Z2015" s="36">
        <f>SUM(Z2012:Z2014)</f>
        <v>2</v>
      </c>
      <c r="AA2015" s="36"/>
      <c r="AB2015" s="36"/>
      <c r="AC2015" s="36"/>
      <c r="AD2015" s="36"/>
      <c r="AE2015" s="36"/>
      <c r="AF2015" s="36"/>
      <c r="AG2015" s="36"/>
      <c r="AH2015" s="36"/>
      <c r="AI2015" s="36"/>
      <c r="AJ2015" s="36"/>
      <c r="AK2015" s="36"/>
      <c r="AL2015" s="36"/>
      <c r="AM2015" s="36"/>
      <c r="AN2015" s="36"/>
      <c r="AO2015" s="36"/>
      <c r="AP2015" s="36"/>
      <c r="AQ2015" s="36"/>
      <c r="AR2015" s="36"/>
      <c r="AS2015" s="36"/>
      <c r="AT2015" s="36"/>
      <c r="AU2015" s="36"/>
      <c r="AV2015" s="36"/>
      <c r="AW2015" s="36"/>
      <c r="AX2015" s="36"/>
      <c r="AY2015" s="36"/>
      <c r="AZ2015" s="36"/>
      <c r="BA2015" s="36"/>
      <c r="BB2015" s="36"/>
      <c r="BC2015" s="36"/>
      <c r="BD2015" s="67"/>
      <c r="BE2015" s="67"/>
      <c r="BF2015" s="67"/>
    </row>
    <row r="2016" spans="1:66" s="11" customFormat="1" x14ac:dyDescent="0.25">
      <c r="A2016" s="8" t="s">
        <v>355</v>
      </c>
      <c r="H2016" s="9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/>
      <c r="V2016" s="10"/>
      <c r="W2016" s="10"/>
      <c r="X2016" s="10"/>
      <c r="Y2016" s="10"/>
      <c r="Z2016" s="10"/>
      <c r="AA2016" s="10"/>
      <c r="AB2016" s="10"/>
      <c r="AC2016" s="10"/>
      <c r="AD2016" s="10"/>
      <c r="AE2016" s="10"/>
      <c r="AF2016" s="9"/>
      <c r="AG2016" s="9"/>
      <c r="AH2016" s="9"/>
      <c r="AI2016" s="9"/>
      <c r="AJ2016" s="9"/>
      <c r="AK2016" s="9"/>
      <c r="AL2016" s="9"/>
      <c r="AM2016" s="9"/>
      <c r="AN2016" s="9"/>
      <c r="AO2016" s="9"/>
      <c r="AP2016" s="9"/>
      <c r="AQ2016" s="9"/>
      <c r="AR2016" s="9"/>
      <c r="AS2016" s="9"/>
      <c r="AT2016" s="9"/>
      <c r="AU2016" s="9"/>
      <c r="AV2016" s="9"/>
      <c r="AW2016" s="9"/>
      <c r="AX2016" s="9"/>
      <c r="AY2016" s="9"/>
      <c r="AZ2016" s="9"/>
      <c r="BA2016" s="9"/>
      <c r="BB2016" s="9"/>
      <c r="BC2016" s="9"/>
      <c r="BD2016" s="9"/>
      <c r="BE2016" s="9"/>
      <c r="BF2016" s="9"/>
    </row>
    <row r="2017" spans="1:66" s="11" customFormat="1" x14ac:dyDescent="0.25">
      <c r="A2017" s="1" t="s">
        <v>67</v>
      </c>
      <c r="H2017" s="9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>
        <v>3</v>
      </c>
      <c r="U2017" s="10"/>
      <c r="V2017" s="10"/>
      <c r="W2017" s="10"/>
      <c r="X2017" s="10"/>
      <c r="Y2017" s="10"/>
      <c r="Z2017" s="10"/>
      <c r="AA2017" s="10"/>
      <c r="AB2017" s="10"/>
      <c r="AC2017" s="10"/>
      <c r="AD2017" s="10"/>
      <c r="AE2017" s="10"/>
      <c r="AF2017" s="9"/>
      <c r="AG2017" s="9"/>
      <c r="AH2017" s="9"/>
      <c r="AI2017" s="9"/>
      <c r="AJ2017" s="9"/>
      <c r="AK2017" s="9"/>
      <c r="AL2017" s="9"/>
      <c r="AM2017" s="9"/>
      <c r="AN2017" s="9"/>
      <c r="AO2017" s="9"/>
      <c r="AP2017" s="9"/>
      <c r="AQ2017" s="9"/>
      <c r="AR2017" s="9"/>
      <c r="AS2017" s="9"/>
      <c r="AT2017" s="9"/>
      <c r="AU2017" s="9"/>
      <c r="AV2017" s="9"/>
      <c r="AW2017" s="9"/>
      <c r="AX2017" s="9"/>
      <c r="AY2017" s="9"/>
      <c r="AZ2017" s="9"/>
      <c r="BA2017" s="9"/>
      <c r="BB2017" s="9"/>
      <c r="BC2017" s="9"/>
      <c r="BD2017" s="9"/>
      <c r="BE2017" s="9"/>
      <c r="BF2017" s="9"/>
    </row>
    <row r="2018" spans="1:66" s="11" customFormat="1" x14ac:dyDescent="0.25">
      <c r="A2018" s="1" t="s">
        <v>64</v>
      </c>
      <c r="H2018" s="9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/>
      <c r="V2018" s="10"/>
      <c r="W2018" s="10"/>
      <c r="X2018" s="10"/>
      <c r="Y2018" s="10"/>
      <c r="Z2018" s="10"/>
      <c r="AA2018" s="10"/>
      <c r="AB2018" s="10"/>
      <c r="AC2018" s="10"/>
      <c r="AD2018" s="10"/>
      <c r="AE2018" s="10"/>
      <c r="AF2018" s="9"/>
      <c r="AG2018" s="9"/>
      <c r="AH2018" s="9"/>
      <c r="AI2018" s="9"/>
      <c r="AJ2018" s="9"/>
      <c r="AK2018" s="9"/>
      <c r="AL2018" s="9"/>
      <c r="AM2018" s="9"/>
      <c r="AN2018" s="9"/>
      <c r="AO2018" s="9"/>
      <c r="AP2018" s="9"/>
      <c r="AQ2018" s="9"/>
      <c r="AR2018" s="9"/>
      <c r="AS2018" s="9"/>
      <c r="AT2018" s="9"/>
      <c r="AU2018" s="9"/>
      <c r="AV2018" s="9"/>
      <c r="AW2018" s="9"/>
      <c r="AX2018" s="9"/>
      <c r="AY2018" s="9"/>
      <c r="AZ2018" s="9"/>
      <c r="BA2018" s="9"/>
      <c r="BB2018" s="9"/>
      <c r="BC2018" s="9"/>
      <c r="BD2018" s="9"/>
      <c r="BE2018" s="9"/>
      <c r="BF2018" s="9"/>
    </row>
    <row r="2019" spans="1:66" s="11" customFormat="1" x14ac:dyDescent="0.25">
      <c r="A2019" s="1" t="s">
        <v>60</v>
      </c>
      <c r="H2019" s="9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/>
      <c r="V2019" s="10"/>
      <c r="W2019" s="10"/>
      <c r="X2019" s="10"/>
      <c r="Y2019" s="10"/>
      <c r="Z2019" s="10"/>
      <c r="AA2019" s="10"/>
      <c r="AB2019" s="10"/>
      <c r="AC2019" s="10"/>
      <c r="AD2019" s="10"/>
      <c r="AE2019" s="10"/>
      <c r="AF2019" s="9"/>
      <c r="AG2019" s="9"/>
      <c r="AH2019" s="9"/>
      <c r="AI2019" s="9"/>
      <c r="AJ2019" s="9"/>
      <c r="AK2019" s="9"/>
      <c r="AL2019" s="9"/>
      <c r="AM2019" s="9"/>
      <c r="AN2019" s="9"/>
      <c r="AO2019" s="9"/>
      <c r="AP2019" s="9"/>
      <c r="AQ2019" s="9"/>
      <c r="AR2019" s="9"/>
      <c r="AS2019" s="9"/>
      <c r="AT2019" s="9"/>
      <c r="AU2019" s="9"/>
      <c r="AV2019" s="9"/>
      <c r="AW2019" s="9"/>
      <c r="AX2019" s="9"/>
      <c r="AY2019" s="9"/>
      <c r="AZ2019" s="9"/>
      <c r="BA2019" s="9"/>
      <c r="BB2019" s="9"/>
      <c r="BC2019" s="9"/>
      <c r="BD2019" s="9"/>
      <c r="BE2019" s="9"/>
      <c r="BF2019" s="9"/>
    </row>
    <row r="2020" spans="1:66" s="8" customFormat="1" x14ac:dyDescent="0.25">
      <c r="A2020" s="6" t="s">
        <v>68</v>
      </c>
      <c r="B2020" s="36"/>
      <c r="C2020" s="36"/>
      <c r="D2020" s="36"/>
      <c r="E2020" s="36"/>
      <c r="F2020" s="36"/>
      <c r="G2020" s="36"/>
      <c r="H2020" s="36"/>
      <c r="I2020" s="36"/>
      <c r="J2020" s="36"/>
      <c r="K2020" s="36"/>
      <c r="L2020" s="36"/>
      <c r="M2020" s="36"/>
      <c r="N2020" s="36"/>
      <c r="O2020" s="36"/>
      <c r="P2020" s="36"/>
      <c r="Q2020" s="36"/>
      <c r="R2020" s="36"/>
      <c r="S2020" s="36"/>
      <c r="T2020" s="36">
        <f>SUM(T2017:T2019)</f>
        <v>3</v>
      </c>
      <c r="U2020" s="36"/>
      <c r="V2020" s="36"/>
      <c r="W2020" s="36"/>
      <c r="X2020" s="36"/>
      <c r="Y2020" s="36"/>
      <c r="Z2020" s="36"/>
      <c r="AA2020" s="36"/>
      <c r="AB2020" s="36"/>
      <c r="AC2020" s="36"/>
      <c r="AD2020" s="36"/>
      <c r="AE2020" s="36"/>
      <c r="AF2020" s="36"/>
      <c r="AG2020" s="36"/>
      <c r="AH2020" s="36"/>
      <c r="AI2020" s="36"/>
      <c r="AJ2020" s="36"/>
      <c r="AK2020" s="36"/>
      <c r="AL2020" s="36"/>
      <c r="AM2020" s="36"/>
      <c r="AN2020" s="36"/>
      <c r="AO2020" s="36"/>
      <c r="AP2020" s="36"/>
      <c r="AQ2020" s="36"/>
      <c r="AR2020" s="36"/>
      <c r="AS2020" s="36"/>
      <c r="AT2020" s="36"/>
      <c r="AU2020" s="36"/>
      <c r="AV2020" s="36"/>
      <c r="AW2020" s="36"/>
      <c r="AX2020" s="36"/>
      <c r="AY2020" s="36"/>
      <c r="AZ2020" s="36"/>
      <c r="BA2020" s="36"/>
      <c r="BB2020" s="36"/>
      <c r="BC2020" s="36"/>
      <c r="BD2020" s="67"/>
      <c r="BE2020" s="67"/>
      <c r="BF2020" s="67"/>
    </row>
    <row r="2021" spans="1:66" s="11" customFormat="1" x14ac:dyDescent="0.25">
      <c r="A2021" s="8" t="s">
        <v>356</v>
      </c>
      <c r="H2021" s="9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Z2021" s="10"/>
      <c r="AA2021" s="10"/>
      <c r="AB2021" s="10"/>
      <c r="AC2021" s="10"/>
      <c r="AD2021" s="10"/>
      <c r="AE2021" s="10"/>
      <c r="AF2021" s="9"/>
      <c r="AG2021" s="9"/>
      <c r="AH2021" s="9"/>
      <c r="AI2021" s="9"/>
      <c r="AJ2021" s="9"/>
      <c r="AK2021" s="9"/>
      <c r="AL2021" s="9"/>
      <c r="AM2021" s="9"/>
      <c r="AN2021" s="9"/>
      <c r="AO2021" s="9"/>
      <c r="AP2021" s="9"/>
      <c r="AQ2021" s="9"/>
      <c r="AR2021" s="9"/>
      <c r="AS2021" s="9"/>
      <c r="AT2021" s="9"/>
      <c r="AU2021" s="9"/>
      <c r="AV2021" s="9"/>
      <c r="AW2021" s="9"/>
      <c r="AX2021" s="9"/>
      <c r="AY2021" s="9"/>
      <c r="AZ2021" s="9"/>
      <c r="BA2021" s="9"/>
      <c r="BB2021" s="9"/>
      <c r="BC2021" s="9"/>
      <c r="BD2021" s="9"/>
      <c r="BE2021" s="9"/>
      <c r="BF2021" s="9"/>
    </row>
    <row r="2022" spans="1:66" s="11" customFormat="1" x14ac:dyDescent="0.25">
      <c r="A2022" s="1" t="s">
        <v>67</v>
      </c>
      <c r="H2022" s="9"/>
      <c r="I2022" s="10"/>
      <c r="J2022" s="10"/>
      <c r="K2022" s="10"/>
      <c r="L2022" s="10"/>
      <c r="M2022" s="10"/>
      <c r="N2022" s="10"/>
      <c r="O2022" s="10"/>
      <c r="P2022" s="10"/>
      <c r="Q2022" s="10">
        <v>1</v>
      </c>
      <c r="R2022" s="10">
        <v>1</v>
      </c>
      <c r="S2022" s="10">
        <v>1</v>
      </c>
      <c r="T2022" s="10">
        <v>0</v>
      </c>
      <c r="U2022" s="10">
        <v>1</v>
      </c>
      <c r="V2022" s="10">
        <v>1</v>
      </c>
      <c r="W2022" s="10">
        <v>1</v>
      </c>
      <c r="X2022" s="10">
        <v>1</v>
      </c>
      <c r="Y2022" s="10">
        <v>1</v>
      </c>
      <c r="Z2022" s="10"/>
      <c r="AA2022" s="10"/>
      <c r="AB2022" s="10"/>
      <c r="AC2022" s="10"/>
      <c r="AD2022" s="10"/>
      <c r="AE2022" s="10"/>
      <c r="AF2022" s="9"/>
      <c r="AG2022" s="9"/>
      <c r="AH2022" s="9"/>
      <c r="AI2022" s="9"/>
      <c r="AJ2022" s="9"/>
      <c r="AK2022" s="9"/>
      <c r="AL2022" s="9"/>
      <c r="AM2022" s="9"/>
      <c r="AN2022" s="9"/>
      <c r="AO2022" s="9"/>
      <c r="AP2022" s="9"/>
      <c r="AQ2022" s="9"/>
      <c r="AR2022" s="9"/>
      <c r="AS2022" s="9"/>
      <c r="AT2022" s="9"/>
      <c r="AU2022" s="9"/>
      <c r="AV2022" s="9"/>
      <c r="AW2022" s="9"/>
      <c r="AX2022" s="9"/>
      <c r="AY2022" s="9"/>
      <c r="AZ2022" s="9"/>
      <c r="BA2022" s="9"/>
      <c r="BB2022" s="9"/>
      <c r="BC2022" s="9"/>
      <c r="BD2022" s="9"/>
      <c r="BE2022" s="9"/>
      <c r="BF2022" s="9"/>
    </row>
    <row r="2023" spans="1:66" s="11" customFormat="1" x14ac:dyDescent="0.25">
      <c r="A2023" s="1" t="s">
        <v>64</v>
      </c>
      <c r="H2023" s="9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Z2023" s="10"/>
      <c r="AA2023" s="10"/>
      <c r="AB2023" s="10"/>
      <c r="AC2023" s="10"/>
      <c r="AD2023" s="10"/>
      <c r="AE2023" s="10"/>
      <c r="AF2023" s="9"/>
      <c r="AG2023" s="9"/>
      <c r="AH2023" s="9"/>
      <c r="AI2023" s="9"/>
      <c r="AJ2023" s="9"/>
      <c r="AK2023" s="9"/>
      <c r="AL2023" s="9"/>
      <c r="AM2023" s="9"/>
      <c r="AN2023" s="9"/>
      <c r="AO2023" s="9"/>
      <c r="AP2023" s="9"/>
      <c r="AQ2023" s="9"/>
      <c r="AR2023" s="9"/>
      <c r="AS2023" s="9"/>
      <c r="AT2023" s="9"/>
      <c r="AU2023" s="9"/>
      <c r="AV2023" s="9"/>
      <c r="AW2023" s="9"/>
      <c r="AX2023" s="9"/>
      <c r="AY2023" s="9"/>
      <c r="AZ2023" s="9"/>
      <c r="BA2023" s="9"/>
      <c r="BB2023" s="9"/>
      <c r="BC2023" s="9"/>
      <c r="BD2023" s="9"/>
      <c r="BE2023" s="9"/>
      <c r="BF2023" s="9"/>
    </row>
    <row r="2024" spans="1:66" s="11" customFormat="1" x14ac:dyDescent="0.25">
      <c r="A2024" s="1" t="s">
        <v>60</v>
      </c>
      <c r="H2024" s="9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Z2024" s="10"/>
      <c r="AA2024" s="10"/>
      <c r="AB2024" s="10"/>
      <c r="AC2024" s="10"/>
      <c r="AD2024" s="10"/>
      <c r="AE2024" s="10"/>
      <c r="AF2024" s="9"/>
      <c r="AG2024" s="9"/>
      <c r="AH2024" s="9"/>
      <c r="AI2024" s="9"/>
      <c r="AJ2024" s="9"/>
      <c r="AK2024" s="9"/>
      <c r="AL2024" s="9"/>
      <c r="AM2024" s="9"/>
      <c r="AN2024" s="9"/>
      <c r="AO2024" s="9"/>
      <c r="AP2024" s="9"/>
      <c r="AQ2024" s="9"/>
      <c r="AR2024" s="9"/>
      <c r="AS2024" s="9"/>
      <c r="AT2024" s="9"/>
      <c r="AU2024" s="9"/>
      <c r="AV2024" s="9"/>
      <c r="AW2024" s="9"/>
      <c r="AX2024" s="9"/>
      <c r="AY2024" s="9"/>
      <c r="AZ2024" s="9"/>
      <c r="BA2024" s="9"/>
      <c r="BB2024" s="9"/>
      <c r="BC2024" s="9"/>
      <c r="BD2024" s="9"/>
      <c r="BE2024" s="9"/>
      <c r="BF2024" s="9"/>
    </row>
    <row r="2025" spans="1:66" s="8" customFormat="1" x14ac:dyDescent="0.25">
      <c r="A2025" s="6" t="s">
        <v>68</v>
      </c>
      <c r="B2025" s="36"/>
      <c r="C2025" s="36"/>
      <c r="D2025" s="36"/>
      <c r="E2025" s="36"/>
      <c r="F2025" s="36"/>
      <c r="G2025" s="36"/>
      <c r="H2025" s="36"/>
      <c r="I2025" s="36"/>
      <c r="J2025" s="36"/>
      <c r="K2025" s="36"/>
      <c r="L2025" s="36"/>
      <c r="M2025" s="36"/>
      <c r="N2025" s="36"/>
      <c r="O2025" s="36"/>
      <c r="P2025" s="36"/>
      <c r="Q2025" s="36">
        <f t="shared" ref="Q2025:Y2025" si="339">SUM(Q2022:Q2024)</f>
        <v>1</v>
      </c>
      <c r="R2025" s="36">
        <f t="shared" si="339"/>
        <v>1</v>
      </c>
      <c r="S2025" s="36">
        <f t="shared" si="339"/>
        <v>1</v>
      </c>
      <c r="T2025" s="36">
        <f t="shared" si="339"/>
        <v>0</v>
      </c>
      <c r="U2025" s="36">
        <f t="shared" si="339"/>
        <v>1</v>
      </c>
      <c r="V2025" s="36">
        <f t="shared" si="339"/>
        <v>1</v>
      </c>
      <c r="W2025" s="36">
        <f t="shared" si="339"/>
        <v>1</v>
      </c>
      <c r="X2025" s="36">
        <f t="shared" si="339"/>
        <v>1</v>
      </c>
      <c r="Y2025" s="36">
        <f t="shared" si="339"/>
        <v>1</v>
      </c>
      <c r="Z2025" s="36"/>
      <c r="AA2025" s="36"/>
      <c r="AB2025" s="36"/>
      <c r="AC2025" s="36"/>
      <c r="AD2025" s="36"/>
      <c r="AE2025" s="36"/>
      <c r="AF2025" s="36"/>
      <c r="AG2025" s="36"/>
      <c r="AH2025" s="36"/>
      <c r="AI2025" s="36"/>
      <c r="AJ2025" s="36"/>
      <c r="AK2025" s="36"/>
      <c r="AL2025" s="36"/>
      <c r="AM2025" s="36"/>
      <c r="AN2025" s="36"/>
      <c r="AO2025" s="36"/>
      <c r="AP2025" s="36"/>
      <c r="AQ2025" s="36"/>
      <c r="AR2025" s="36"/>
      <c r="AS2025" s="36"/>
      <c r="AT2025" s="36"/>
      <c r="AU2025" s="36"/>
      <c r="AV2025" s="36"/>
      <c r="AW2025" s="36"/>
      <c r="AX2025" s="36"/>
      <c r="AY2025" s="36"/>
      <c r="AZ2025" s="36"/>
      <c r="BA2025" s="36"/>
      <c r="BB2025" s="36"/>
      <c r="BC2025" s="36"/>
      <c r="BD2025" s="67"/>
      <c r="BE2025" s="67"/>
      <c r="BF2025" s="67"/>
    </row>
    <row r="2026" spans="1:66" x14ac:dyDescent="0.25">
      <c r="A2026" s="8" t="s">
        <v>359</v>
      </c>
      <c r="B2026" s="11"/>
      <c r="C2026" s="11"/>
      <c r="D2026" s="11"/>
      <c r="E2026" s="11"/>
      <c r="F2026" s="11"/>
      <c r="G2026" s="11"/>
      <c r="H2026" s="9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Z2026" s="10"/>
      <c r="AA2026" s="10"/>
      <c r="AB2026" s="10"/>
      <c r="AC2026" s="10"/>
      <c r="AD2026" s="10"/>
      <c r="AE2026" s="10"/>
      <c r="AF2026" s="9"/>
      <c r="AG2026" s="9"/>
      <c r="AH2026" s="9"/>
      <c r="AI2026" s="9"/>
      <c r="AJ2026" s="9"/>
      <c r="AK2026" s="9"/>
      <c r="AL2026" s="9"/>
      <c r="AM2026" s="9"/>
      <c r="AN2026" s="9"/>
      <c r="AO2026" s="9"/>
      <c r="AP2026" s="9"/>
      <c r="AQ2026" s="9"/>
      <c r="AR2026" s="9"/>
      <c r="AS2026" s="9"/>
      <c r="AT2026" s="9"/>
      <c r="AU2026" s="9"/>
      <c r="AV2026" s="9"/>
      <c r="AW2026" s="9"/>
      <c r="AX2026" s="9"/>
      <c r="AY2026" s="9"/>
      <c r="AZ2026" s="9"/>
      <c r="BA2026" s="9"/>
      <c r="BB2026" s="9"/>
      <c r="BC2026" s="9"/>
    </row>
    <row r="2027" spans="1:66" s="28" customFormat="1" x14ac:dyDescent="0.25">
      <c r="A2027" s="1" t="s">
        <v>67</v>
      </c>
      <c r="B2027" s="11"/>
      <c r="C2027" s="11"/>
      <c r="D2027" s="11"/>
      <c r="E2027" s="11"/>
      <c r="F2027" s="11"/>
      <c r="G2027" s="11"/>
      <c r="H2027" s="9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>
        <v>16</v>
      </c>
      <c r="T2027" s="10">
        <v>24</v>
      </c>
      <c r="U2027" s="10">
        <v>46</v>
      </c>
      <c r="V2027" s="10">
        <v>39</v>
      </c>
      <c r="W2027" s="10">
        <v>29</v>
      </c>
      <c r="X2027" s="10">
        <v>17</v>
      </c>
      <c r="Y2027" s="10"/>
      <c r="Z2027" s="10"/>
      <c r="AA2027" s="10"/>
      <c r="AB2027" s="10"/>
      <c r="AC2027" s="10"/>
      <c r="AD2027" s="10"/>
      <c r="AE2027" s="10"/>
      <c r="AF2027" s="9"/>
      <c r="AG2027" s="9"/>
      <c r="AH2027" s="9"/>
      <c r="AI2027" s="9"/>
      <c r="AJ2027" s="9"/>
      <c r="AK2027" s="9"/>
      <c r="AL2027" s="9"/>
      <c r="AM2027" s="9"/>
      <c r="AN2027" s="9"/>
      <c r="AO2027" s="9"/>
      <c r="AP2027" s="9"/>
      <c r="AQ2027" s="9"/>
      <c r="AR2027" s="9"/>
      <c r="AS2027" s="9"/>
      <c r="AT2027" s="9"/>
      <c r="AU2027" s="9"/>
      <c r="AV2027" s="9"/>
      <c r="AW2027" s="9"/>
      <c r="AX2027" s="9"/>
      <c r="AY2027" s="9"/>
      <c r="AZ2027" s="9"/>
      <c r="BA2027" s="9"/>
      <c r="BB2027" s="9"/>
      <c r="BC2027" s="9"/>
      <c r="BD2027" s="17"/>
      <c r="BE2027" s="17"/>
      <c r="BF2027" s="17"/>
      <c r="BG2027" s="17"/>
      <c r="BH2027" s="17"/>
      <c r="BI2027" s="17"/>
      <c r="BJ2027" s="17"/>
      <c r="BK2027" s="17"/>
      <c r="BL2027" s="17"/>
      <c r="BM2027" s="17"/>
      <c r="BN2027" s="17"/>
    </row>
    <row r="2028" spans="1:66" s="28" customFormat="1" x14ac:dyDescent="0.25">
      <c r="A2028" s="1" t="s">
        <v>64</v>
      </c>
      <c r="B2028" s="11"/>
      <c r="C2028" s="11"/>
      <c r="D2028" s="11"/>
      <c r="E2028" s="11"/>
      <c r="F2028" s="11"/>
      <c r="G2028" s="11"/>
      <c r="H2028" s="9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Z2028" s="10"/>
      <c r="AA2028" s="10"/>
      <c r="AB2028" s="10"/>
      <c r="AC2028" s="10"/>
      <c r="AD2028" s="10"/>
      <c r="AE2028" s="10"/>
      <c r="AF2028" s="9"/>
      <c r="AG2028" s="9"/>
      <c r="AH2028" s="9"/>
      <c r="AI2028" s="9"/>
      <c r="AJ2028" s="9"/>
      <c r="AK2028" s="9"/>
      <c r="AL2028" s="9"/>
      <c r="AM2028" s="9"/>
      <c r="AN2028" s="9"/>
      <c r="AO2028" s="9"/>
      <c r="AP2028" s="9"/>
      <c r="AQ2028" s="9"/>
      <c r="AR2028" s="9"/>
      <c r="AS2028" s="9"/>
      <c r="AT2028" s="9"/>
      <c r="AU2028" s="9"/>
      <c r="AV2028" s="9"/>
      <c r="AW2028" s="9"/>
      <c r="AX2028" s="9"/>
      <c r="AY2028" s="9"/>
      <c r="AZ2028" s="9"/>
      <c r="BA2028" s="9"/>
      <c r="BB2028" s="9"/>
      <c r="BC2028" s="9"/>
      <c r="BD2028" s="17"/>
      <c r="BE2028" s="17"/>
      <c r="BF2028" s="17"/>
      <c r="BG2028" s="17"/>
      <c r="BH2028" s="17"/>
      <c r="BI2028" s="17"/>
      <c r="BJ2028" s="17"/>
      <c r="BK2028" s="17"/>
      <c r="BL2028" s="17"/>
      <c r="BM2028" s="17"/>
      <c r="BN2028" s="17"/>
    </row>
    <row r="2029" spans="1:66" s="28" customFormat="1" x14ac:dyDescent="0.25">
      <c r="A2029" s="1" t="s">
        <v>60</v>
      </c>
      <c r="B2029" s="11"/>
      <c r="C2029" s="11"/>
      <c r="D2029" s="11"/>
      <c r="E2029" s="11"/>
      <c r="F2029" s="11"/>
      <c r="G2029" s="11"/>
      <c r="H2029" s="9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Z2029" s="10"/>
      <c r="AA2029" s="10"/>
      <c r="AB2029" s="10"/>
      <c r="AC2029" s="10"/>
      <c r="AD2029" s="10"/>
      <c r="AE2029" s="10"/>
      <c r="AF2029" s="9"/>
      <c r="AG2029" s="9"/>
      <c r="AH2029" s="9"/>
      <c r="AI2029" s="9"/>
      <c r="AJ2029" s="9"/>
      <c r="AK2029" s="9"/>
      <c r="AL2029" s="9"/>
      <c r="AM2029" s="9"/>
      <c r="AN2029" s="9"/>
      <c r="AO2029" s="9"/>
      <c r="AP2029" s="9"/>
      <c r="AQ2029" s="9"/>
      <c r="AR2029" s="9"/>
      <c r="AS2029" s="9"/>
      <c r="AT2029" s="9"/>
      <c r="AU2029" s="9"/>
      <c r="AV2029" s="9"/>
      <c r="AW2029" s="9"/>
      <c r="AX2029" s="9"/>
      <c r="AY2029" s="9"/>
      <c r="AZ2029" s="9"/>
      <c r="BA2029" s="9"/>
      <c r="BB2029" s="9"/>
      <c r="BC2029" s="9"/>
      <c r="BD2029" s="17"/>
      <c r="BE2029" s="17"/>
      <c r="BF2029" s="17"/>
      <c r="BG2029" s="17"/>
      <c r="BH2029" s="17"/>
      <c r="BI2029" s="17"/>
      <c r="BJ2029" s="17"/>
      <c r="BK2029" s="17"/>
      <c r="BL2029" s="17"/>
      <c r="BM2029" s="17"/>
      <c r="BN2029" s="17"/>
    </row>
    <row r="2030" spans="1:66" s="34" customFormat="1" x14ac:dyDescent="0.25">
      <c r="A2030" s="6" t="s">
        <v>68</v>
      </c>
      <c r="B2030" s="36"/>
      <c r="C2030" s="36"/>
      <c r="D2030" s="36"/>
      <c r="E2030" s="36"/>
      <c r="F2030" s="36"/>
      <c r="G2030" s="36"/>
      <c r="H2030" s="36"/>
      <c r="I2030" s="36"/>
      <c r="J2030" s="36"/>
      <c r="K2030" s="36"/>
      <c r="L2030" s="36"/>
      <c r="M2030" s="36"/>
      <c r="N2030" s="36"/>
      <c r="O2030" s="36"/>
      <c r="P2030" s="36"/>
      <c r="Q2030" s="36"/>
      <c r="R2030" s="36"/>
      <c r="S2030" s="36">
        <f t="shared" ref="S2030:X2030" si="340">SUM(S2027:S2029)</f>
        <v>16</v>
      </c>
      <c r="T2030" s="36">
        <f t="shared" si="340"/>
        <v>24</v>
      </c>
      <c r="U2030" s="36">
        <f t="shared" si="340"/>
        <v>46</v>
      </c>
      <c r="V2030" s="36">
        <f t="shared" si="340"/>
        <v>39</v>
      </c>
      <c r="W2030" s="36">
        <f t="shared" si="340"/>
        <v>29</v>
      </c>
      <c r="X2030" s="36">
        <f t="shared" si="340"/>
        <v>17</v>
      </c>
      <c r="Y2030" s="36"/>
      <c r="Z2030" s="36"/>
      <c r="AA2030" s="36"/>
      <c r="AB2030" s="36"/>
      <c r="AC2030" s="36"/>
      <c r="AD2030" s="36"/>
      <c r="AE2030" s="36"/>
      <c r="AF2030" s="36"/>
      <c r="AG2030" s="36"/>
      <c r="AH2030" s="36"/>
      <c r="AI2030" s="36"/>
      <c r="AJ2030" s="36"/>
      <c r="AK2030" s="36"/>
      <c r="AL2030" s="36"/>
      <c r="AM2030" s="36"/>
      <c r="AN2030" s="36"/>
      <c r="AO2030" s="36"/>
      <c r="AP2030" s="36"/>
      <c r="AQ2030" s="36"/>
      <c r="AR2030" s="36"/>
      <c r="AS2030" s="36"/>
      <c r="AT2030" s="36"/>
      <c r="AU2030" s="36"/>
      <c r="AV2030" s="36"/>
      <c r="AW2030" s="36"/>
      <c r="AX2030" s="36"/>
      <c r="AY2030" s="36"/>
      <c r="AZ2030" s="36"/>
      <c r="BA2030" s="36"/>
      <c r="BB2030" s="36"/>
      <c r="BC2030" s="36"/>
      <c r="BD2030" s="69"/>
      <c r="BE2030" s="69"/>
      <c r="BF2030" s="69"/>
      <c r="BG2030" s="69"/>
      <c r="BH2030" s="69"/>
      <c r="BI2030" s="69"/>
      <c r="BJ2030" s="69"/>
      <c r="BK2030" s="69"/>
      <c r="BL2030" s="69"/>
      <c r="BM2030" s="69"/>
      <c r="BN2030" s="69"/>
    </row>
    <row r="2031" spans="1:66" s="19" customFormat="1" x14ac:dyDescent="0.25">
      <c r="A2031" s="8" t="s">
        <v>338</v>
      </c>
      <c r="B2031" s="11"/>
      <c r="C2031" s="11"/>
      <c r="D2031" s="11"/>
      <c r="E2031" s="11"/>
      <c r="F2031" s="11"/>
      <c r="G2031" s="11"/>
      <c r="H2031" s="9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  <c r="T2031" s="10"/>
      <c r="U2031" s="10"/>
      <c r="V2031" s="10"/>
      <c r="W2031" s="10"/>
      <c r="X2031" s="10"/>
      <c r="Y2031" s="10"/>
      <c r="Z2031" s="10"/>
      <c r="AA2031" s="10"/>
      <c r="AB2031" s="10"/>
      <c r="AC2031" s="10"/>
      <c r="AD2031" s="10"/>
      <c r="AE2031" s="10"/>
      <c r="AF2031" s="9"/>
      <c r="AG2031" s="9"/>
      <c r="AH2031" s="9"/>
      <c r="AI2031" s="9"/>
      <c r="AJ2031" s="9"/>
      <c r="AK2031" s="9"/>
      <c r="AL2031" s="9"/>
      <c r="AM2031" s="9"/>
      <c r="AN2031" s="9"/>
      <c r="AO2031" s="9"/>
      <c r="AP2031" s="9"/>
      <c r="AQ2031" s="9"/>
      <c r="AR2031" s="9"/>
      <c r="AS2031" s="9"/>
      <c r="AT2031" s="9"/>
      <c r="AU2031" s="9"/>
      <c r="AV2031" s="9"/>
      <c r="AW2031" s="9"/>
      <c r="AX2031" s="9"/>
      <c r="AY2031" s="9"/>
      <c r="AZ2031" s="9"/>
      <c r="BA2031" s="9"/>
      <c r="BB2031" s="9"/>
      <c r="BC2031" s="9"/>
      <c r="BD2031" s="18"/>
      <c r="BE2031" s="18"/>
      <c r="BF2031" s="18"/>
      <c r="BG2031" s="18"/>
      <c r="BH2031" s="18"/>
      <c r="BI2031" s="18"/>
      <c r="BJ2031" s="18"/>
      <c r="BK2031" s="18"/>
      <c r="BL2031" s="18"/>
      <c r="BM2031" s="18"/>
      <c r="BN2031" s="18"/>
    </row>
    <row r="2032" spans="1:66" s="19" customFormat="1" x14ac:dyDescent="0.25">
      <c r="A2032" s="1" t="s">
        <v>67</v>
      </c>
      <c r="B2032" s="11"/>
      <c r="C2032" s="11"/>
      <c r="D2032" s="11"/>
      <c r="E2032" s="11"/>
      <c r="F2032" s="11"/>
      <c r="G2032" s="11"/>
      <c r="H2032" s="9"/>
      <c r="I2032" s="10"/>
      <c r="J2032" s="10"/>
      <c r="K2032" s="10"/>
      <c r="L2032" s="10"/>
      <c r="M2032" s="10"/>
      <c r="N2032" s="10"/>
      <c r="O2032" s="10"/>
      <c r="P2032" s="10"/>
      <c r="Q2032" s="10">
        <v>1</v>
      </c>
      <c r="R2032" s="10"/>
      <c r="S2032" s="10"/>
      <c r="T2032" s="10"/>
      <c r="U2032" s="10"/>
      <c r="V2032" s="10"/>
      <c r="W2032" s="10"/>
      <c r="X2032" s="10"/>
      <c r="Y2032" s="10"/>
      <c r="Z2032" s="10"/>
      <c r="AA2032" s="10"/>
      <c r="AB2032" s="10"/>
      <c r="AC2032" s="10"/>
      <c r="AD2032" s="10"/>
      <c r="AE2032" s="10"/>
      <c r="AF2032" s="9"/>
      <c r="AG2032" s="9"/>
      <c r="AH2032" s="9"/>
      <c r="AI2032" s="9"/>
      <c r="AJ2032" s="9"/>
      <c r="AK2032" s="9"/>
      <c r="AL2032" s="9"/>
      <c r="AM2032" s="9"/>
      <c r="AN2032" s="9"/>
      <c r="AO2032" s="9"/>
      <c r="AP2032" s="9"/>
      <c r="AQ2032" s="9"/>
      <c r="AR2032" s="9"/>
      <c r="AS2032" s="9"/>
      <c r="AT2032" s="9"/>
      <c r="AU2032" s="9"/>
      <c r="AV2032" s="9"/>
      <c r="AW2032" s="9"/>
      <c r="AX2032" s="9"/>
      <c r="AY2032" s="9"/>
      <c r="AZ2032" s="9"/>
      <c r="BA2032" s="9"/>
      <c r="BB2032" s="9"/>
      <c r="BC2032" s="9"/>
      <c r="BD2032" s="18"/>
      <c r="BE2032" s="18"/>
      <c r="BF2032" s="18"/>
      <c r="BG2032" s="18"/>
      <c r="BH2032" s="18"/>
      <c r="BI2032" s="18"/>
      <c r="BJ2032" s="18"/>
      <c r="BK2032" s="18"/>
      <c r="BL2032" s="18"/>
      <c r="BM2032" s="18"/>
      <c r="BN2032" s="18"/>
    </row>
    <row r="2033" spans="1:68" s="19" customFormat="1" x14ac:dyDescent="0.25">
      <c r="A2033" s="1" t="s">
        <v>64</v>
      </c>
      <c r="B2033" s="26"/>
      <c r="C2033" s="26"/>
      <c r="D2033" s="26"/>
      <c r="E2033" s="26"/>
      <c r="F2033" s="26"/>
      <c r="G2033" s="26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  <c r="T2033" s="10"/>
      <c r="U2033" s="10"/>
      <c r="V2033" s="10"/>
      <c r="W2033" s="10"/>
      <c r="X2033" s="10"/>
      <c r="Y2033" s="10"/>
      <c r="Z2033" s="10"/>
      <c r="AA2033" s="10"/>
      <c r="AB2033" s="10"/>
      <c r="AC2033" s="10"/>
      <c r="AD2033" s="10"/>
      <c r="AE2033" s="10"/>
      <c r="AF2033" s="10"/>
      <c r="AG2033" s="10"/>
      <c r="AH2033" s="10"/>
      <c r="AI2033" s="10"/>
      <c r="AJ2033" s="10"/>
      <c r="AK2033" s="10"/>
      <c r="AL2033" s="10"/>
      <c r="AM2033" s="10"/>
      <c r="AN2033" s="10"/>
      <c r="AO2033" s="10"/>
      <c r="AP2033" s="10"/>
      <c r="AQ2033" s="10"/>
      <c r="AR2033" s="10"/>
      <c r="AS2033" s="10"/>
      <c r="AT2033" s="10"/>
      <c r="AU2033" s="10"/>
      <c r="AV2033" s="10"/>
      <c r="AW2033" s="10"/>
      <c r="AX2033" s="10"/>
      <c r="AY2033" s="10"/>
      <c r="AZ2033" s="10"/>
      <c r="BA2033" s="10"/>
      <c r="BB2033" s="10"/>
      <c r="BC2033" s="10"/>
      <c r="BD2033" s="18"/>
      <c r="BE2033" s="18"/>
      <c r="BF2033" s="18"/>
      <c r="BG2033" s="18"/>
      <c r="BH2033" s="18"/>
      <c r="BI2033" s="18"/>
      <c r="BJ2033" s="18"/>
      <c r="BK2033" s="18"/>
      <c r="BL2033" s="18"/>
      <c r="BM2033" s="18"/>
      <c r="BN2033" s="18"/>
    </row>
    <row r="2034" spans="1:68" s="19" customFormat="1" x14ac:dyDescent="0.25">
      <c r="A2034" s="1" t="s">
        <v>60</v>
      </c>
      <c r="B2034" s="1"/>
      <c r="C2034" s="1"/>
      <c r="D2034" s="35"/>
      <c r="E2034" s="1"/>
      <c r="F2034" s="1"/>
      <c r="G2034" s="1"/>
      <c r="H2034" s="1"/>
      <c r="I2034" s="1"/>
      <c r="J2034" s="35"/>
      <c r="K2034" s="1"/>
      <c r="L2034" s="1"/>
      <c r="M2034" s="1"/>
      <c r="N2034" s="1"/>
      <c r="O2034" s="1"/>
      <c r="P2034" s="35"/>
      <c r="Q2034" s="1"/>
      <c r="R2034" s="1"/>
      <c r="S2034" s="35"/>
      <c r="T2034" s="1"/>
      <c r="U2034" s="1"/>
      <c r="V2034" s="1"/>
      <c r="W2034" s="35"/>
      <c r="X2034" s="1"/>
      <c r="Y2034" s="1"/>
      <c r="Z2034" s="1"/>
      <c r="AA2034" s="1"/>
      <c r="AB2034" s="1"/>
      <c r="AC2034" s="1"/>
      <c r="AD2034" s="1"/>
      <c r="AE2034" s="1"/>
      <c r="AF2034" s="2"/>
      <c r="AG2034" s="2"/>
      <c r="AH2034" s="2"/>
      <c r="AI2034" s="2"/>
      <c r="AJ2034" s="2"/>
      <c r="AK2034" s="2"/>
      <c r="AL2034" s="2"/>
      <c r="AM2034" s="2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  <c r="AY2034" s="3"/>
      <c r="AZ2034" s="3"/>
      <c r="BA2034" s="3"/>
      <c r="BB2034" s="3"/>
      <c r="BC2034" s="2"/>
      <c r="BD2034" s="18"/>
      <c r="BE2034" s="18"/>
      <c r="BF2034" s="18"/>
      <c r="BG2034" s="18"/>
      <c r="BH2034" s="18"/>
      <c r="BI2034" s="18"/>
      <c r="BJ2034" s="18"/>
      <c r="BK2034" s="18"/>
      <c r="BL2034" s="18"/>
      <c r="BM2034" s="18"/>
      <c r="BN2034" s="18"/>
    </row>
    <row r="2035" spans="1:68" s="16" customFormat="1" x14ac:dyDescent="0.25">
      <c r="A2035" s="6" t="s">
        <v>68</v>
      </c>
      <c r="B2035" s="36"/>
      <c r="C2035" s="36"/>
      <c r="D2035" s="36"/>
      <c r="E2035" s="36"/>
      <c r="F2035" s="36"/>
      <c r="G2035" s="36"/>
      <c r="H2035" s="36"/>
      <c r="I2035" s="36"/>
      <c r="J2035" s="36"/>
      <c r="K2035" s="36"/>
      <c r="L2035" s="36"/>
      <c r="M2035" s="36"/>
      <c r="N2035" s="36"/>
      <c r="O2035" s="36"/>
      <c r="P2035" s="36"/>
      <c r="Q2035" s="36">
        <f>SUM(Q2032:Q2034)</f>
        <v>1</v>
      </c>
      <c r="R2035" s="36"/>
      <c r="S2035" s="36"/>
      <c r="T2035" s="36"/>
      <c r="U2035" s="36"/>
      <c r="V2035" s="36"/>
      <c r="W2035" s="36"/>
      <c r="X2035" s="36"/>
      <c r="Y2035" s="36"/>
      <c r="Z2035" s="36"/>
      <c r="AA2035" s="36"/>
      <c r="AB2035" s="36"/>
      <c r="AC2035" s="36"/>
      <c r="AD2035" s="36"/>
      <c r="AE2035" s="36"/>
      <c r="AF2035" s="36"/>
      <c r="AG2035" s="36"/>
      <c r="AH2035" s="36"/>
      <c r="AI2035" s="36"/>
      <c r="AJ2035" s="36"/>
      <c r="AK2035" s="36"/>
      <c r="AL2035" s="36"/>
      <c r="AM2035" s="36"/>
      <c r="AN2035" s="36"/>
      <c r="AO2035" s="36"/>
      <c r="AP2035" s="36"/>
      <c r="AQ2035" s="36"/>
      <c r="AR2035" s="36"/>
      <c r="AS2035" s="36"/>
      <c r="AT2035" s="36"/>
      <c r="AU2035" s="36"/>
      <c r="AV2035" s="36"/>
      <c r="AW2035" s="36"/>
      <c r="AX2035" s="36"/>
      <c r="AY2035" s="36"/>
      <c r="AZ2035" s="36"/>
      <c r="BA2035" s="36"/>
      <c r="BB2035" s="36"/>
      <c r="BC2035" s="36"/>
      <c r="BD2035" s="70"/>
      <c r="BE2035" s="70"/>
      <c r="BF2035" s="70"/>
      <c r="BG2035" s="70"/>
      <c r="BH2035" s="70"/>
      <c r="BI2035" s="70"/>
      <c r="BJ2035" s="70"/>
      <c r="BK2035" s="70"/>
      <c r="BL2035" s="70"/>
      <c r="BM2035" s="70"/>
      <c r="BN2035" s="70"/>
    </row>
    <row r="2036" spans="1:68" s="19" customFormat="1" x14ac:dyDescent="0.25">
      <c r="A2036" s="81" t="s">
        <v>471</v>
      </c>
      <c r="B2036" s="1"/>
      <c r="C2036" s="1"/>
      <c r="D2036" s="35"/>
      <c r="E2036" s="1"/>
      <c r="F2036" s="1"/>
      <c r="G2036" s="1"/>
      <c r="H2036" s="1"/>
      <c r="I2036" s="1"/>
      <c r="J2036" s="35"/>
      <c r="K2036" s="1"/>
      <c r="L2036" s="1"/>
      <c r="M2036" s="1"/>
      <c r="N2036" s="1"/>
      <c r="O2036" s="1"/>
      <c r="P2036" s="35"/>
      <c r="Q2036" s="1"/>
      <c r="R2036" s="1"/>
      <c r="S2036" s="35"/>
      <c r="T2036" s="1"/>
      <c r="U2036" s="1"/>
      <c r="V2036" s="1"/>
      <c r="W2036" s="35"/>
      <c r="X2036" s="1"/>
      <c r="Y2036" s="1"/>
      <c r="Z2036" s="1"/>
      <c r="AA2036" s="1"/>
      <c r="AB2036" s="1"/>
      <c r="AC2036" s="1"/>
      <c r="AD2036" s="1"/>
      <c r="AE2036" s="1"/>
      <c r="AF2036" s="2"/>
      <c r="AG2036" s="2"/>
      <c r="AH2036" s="2"/>
      <c r="AI2036" s="2"/>
      <c r="AJ2036" s="2"/>
      <c r="AK2036" s="2"/>
      <c r="AL2036" s="2"/>
      <c r="AM2036" s="2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  <c r="AY2036" s="3"/>
      <c r="AZ2036" s="3"/>
      <c r="BA2036" s="3"/>
      <c r="BB2036" s="3"/>
      <c r="BC2036" s="2"/>
      <c r="BD2036" s="18"/>
      <c r="BE2036" s="18"/>
      <c r="BF2036" s="18"/>
      <c r="BG2036" s="18"/>
      <c r="BH2036" s="18"/>
      <c r="BI2036" s="18"/>
      <c r="BJ2036" s="18"/>
      <c r="BK2036" s="18"/>
      <c r="BL2036" s="18"/>
      <c r="BM2036" s="18"/>
      <c r="BN2036" s="18"/>
    </row>
    <row r="2038" spans="1:68" x14ac:dyDescent="0.25">
      <c r="A2038" s="8" t="s">
        <v>468</v>
      </c>
    </row>
    <row r="2039" spans="1:68" x14ac:dyDescent="0.25">
      <c r="A2039" s="1" t="s">
        <v>67</v>
      </c>
      <c r="BI2039" s="18">
        <v>31</v>
      </c>
      <c r="BJ2039" s="18">
        <v>31</v>
      </c>
      <c r="BK2039" s="18">
        <v>31</v>
      </c>
      <c r="BL2039" s="18">
        <v>47</v>
      </c>
      <c r="BM2039" s="18">
        <v>24</v>
      </c>
      <c r="BN2039" s="18">
        <v>30</v>
      </c>
      <c r="BO2039" s="18">
        <v>24</v>
      </c>
      <c r="BP2039" s="18">
        <v>34</v>
      </c>
    </row>
    <row r="2040" spans="1:68" x14ac:dyDescent="0.25">
      <c r="A2040" s="1" t="s">
        <v>64</v>
      </c>
    </row>
    <row r="2041" spans="1:68" x14ac:dyDescent="0.25">
      <c r="A2041" s="1" t="s">
        <v>60</v>
      </c>
    </row>
    <row r="2042" spans="1:68" x14ac:dyDescent="0.25">
      <c r="A2042" s="6" t="s">
        <v>68</v>
      </c>
      <c r="BI2042" s="1">
        <v>31</v>
      </c>
      <c r="BJ2042" s="1">
        <v>31</v>
      </c>
      <c r="BK2042" s="1">
        <v>31</v>
      </c>
      <c r="BL2042" s="1">
        <v>47</v>
      </c>
      <c r="BM2042" s="1">
        <v>24</v>
      </c>
      <c r="BN2042" s="1">
        <v>30</v>
      </c>
      <c r="BO2042" s="1">
        <v>24</v>
      </c>
      <c r="BP2042" s="1">
        <v>34</v>
      </c>
    </row>
    <row r="2044" spans="1:68" x14ac:dyDescent="0.25">
      <c r="A2044" s="8" t="s">
        <v>469</v>
      </c>
    </row>
    <row r="2045" spans="1:68" x14ac:dyDescent="0.25">
      <c r="A2045" s="1" t="s">
        <v>67</v>
      </c>
      <c r="BJ2045" s="18"/>
      <c r="BK2045" s="18"/>
      <c r="BL2045" s="18">
        <v>3</v>
      </c>
      <c r="BO2045" s="18">
        <v>4</v>
      </c>
      <c r="BP2045" s="18">
        <v>4</v>
      </c>
    </row>
    <row r="2046" spans="1:68" x14ac:dyDescent="0.25">
      <c r="A2046" s="1" t="s">
        <v>64</v>
      </c>
      <c r="BJ2046" s="14"/>
      <c r="BK2046" s="14"/>
    </row>
    <row r="2047" spans="1:68" x14ac:dyDescent="0.25">
      <c r="A2047" s="1" t="s">
        <v>60</v>
      </c>
    </row>
    <row r="2048" spans="1:68" x14ac:dyDescent="0.25">
      <c r="A2048" s="6" t="s">
        <v>68</v>
      </c>
      <c r="BJ2048" s="1"/>
      <c r="BK2048" s="1"/>
      <c r="BL2048" s="1">
        <v>3</v>
      </c>
      <c r="BO2048" s="1">
        <v>4</v>
      </c>
      <c r="BP2048" s="1">
        <v>4</v>
      </c>
    </row>
    <row r="2050" spans="1:68" x14ac:dyDescent="0.25">
      <c r="A2050" s="8" t="s">
        <v>470</v>
      </c>
    </row>
    <row r="2051" spans="1:68" x14ac:dyDescent="0.25">
      <c r="A2051" s="1" t="s">
        <v>67</v>
      </c>
      <c r="BL2051" s="18">
        <v>25</v>
      </c>
      <c r="BM2051" s="18">
        <v>24</v>
      </c>
      <c r="BN2051" s="18">
        <v>25</v>
      </c>
      <c r="BO2051" s="18">
        <v>24</v>
      </c>
      <c r="BP2051" s="18">
        <v>24</v>
      </c>
    </row>
    <row r="2052" spans="1:68" x14ac:dyDescent="0.25">
      <c r="A2052" s="1" t="s">
        <v>64</v>
      </c>
    </row>
    <row r="2053" spans="1:68" x14ac:dyDescent="0.25">
      <c r="A2053" s="1" t="s">
        <v>60</v>
      </c>
    </row>
    <row r="2054" spans="1:68" x14ac:dyDescent="0.25">
      <c r="A2054" s="6" t="s">
        <v>68</v>
      </c>
      <c r="BL2054" s="1">
        <v>25</v>
      </c>
      <c r="BM2054" s="1">
        <v>24</v>
      </c>
      <c r="BN2054" s="1">
        <v>25</v>
      </c>
      <c r="BO2054" s="1">
        <v>24</v>
      </c>
      <c r="BP2054" s="1">
        <v>24</v>
      </c>
    </row>
    <row r="2056" spans="1:68" x14ac:dyDescent="0.25">
      <c r="A2056" s="8"/>
    </row>
    <row r="2060" spans="1:68" x14ac:dyDescent="0.25">
      <c r="A2060" s="6"/>
    </row>
  </sheetData>
  <phoneticPr fontId="2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TAI FY50-16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Nicole Kirsch</cp:lastModifiedBy>
  <cp:lastPrinted>2005-09-13T18:17:05Z</cp:lastPrinted>
  <dcterms:created xsi:type="dcterms:W3CDTF">2005-05-02T13:54:36Z</dcterms:created>
  <dcterms:modified xsi:type="dcterms:W3CDTF">2018-02-21T16:01:32Z</dcterms:modified>
</cp:coreProperties>
</file>